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3" documentId="120_S{2AC9BD13-BADA-5192-A53E-5A8FF88502F6}" xr6:coauthVersionLast="47" xr6:coauthVersionMax="47" xr10:uidLastSave="{0EE57531-EA8B-4EC2-A713-C937452391BD}"/>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J6" i="4"/>
  <c r="J7" i="4"/>
  <c r="J8" i="4"/>
  <c r="J9" i="4"/>
  <c r="I3" i="4"/>
  <c r="I4" i="4"/>
  <c r="I5" i="4"/>
  <c r="I6" i="4"/>
  <c r="I7" i="4"/>
  <c r="I8" i="4"/>
  <c r="I9" i="4"/>
  <c r="G3" i="4"/>
  <c r="G4" i="4"/>
  <c r="G5" i="4"/>
  <c r="G6" i="4"/>
  <c r="G7" i="4"/>
  <c r="G8" i="4"/>
  <c r="G9" i="4"/>
  <c r="B3" i="4"/>
  <c r="B4" i="4"/>
  <c r="B5" i="4"/>
  <c r="B6" i="4"/>
  <c r="B7" i="4"/>
  <c r="B8" i="4"/>
  <c r="B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<sst xmlns="http://schemas.openxmlformats.org/spreadsheetml/2006/main" count="180267" uniqueCount="39119">
  <si>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</si>
  <si>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</si>
  <si>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</si>
  <si>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</si>
  <si>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</si>
  <si>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</si>
  <si>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</si>
  <si>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</si>
  <si>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</si>
  <si>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</si>
  <si>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</si>
  <si>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</si>
  <si>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</si>
  <si>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</si>
  <si>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</si>
  <si>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</si>
  <si>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</si>
  <si>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</si>
  <si>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</si>
  <si>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</si>
  <si>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</si>
  <si>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</si>
  <si>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</si>
  <si>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</si>
  <si>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</si>
  <si>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</si>
  <si>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</si>
  <si>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</si>
  <si>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</si>
  <si>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</si>
  <si>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</si>
  <si>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</si>
  <si>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</si>
  <si>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</si>
  <si>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</si>
  <si>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</si>
  <si>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</si>
  <si>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</si>
  <si>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</si>
  <si>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</si>
  <si>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</si>
  <si>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</si>
  <si>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</si>
  <si>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</si>
  <si>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</si>
  <si>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</si>
  <si>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</si>
  <si>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</si>
  <si>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</si>
  <si>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</si>
  <si>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</si>
  <si>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</si>
  <si>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</si>
  <si>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</si>
  <si>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</si>
  <si>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</si>
  <si>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</si>
  <si>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</si>
  <si>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</si>
  <si>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</si>
  <si>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</si>
  <si>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</si>
  <si>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</si>
  <si>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</si>
  <si>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</si>
  <si>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</si>
  <si>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</si>
  <si>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</si>
  <si>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</si>
  <si>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</si>
  <si>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</si>
  <si>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</si>
  <si>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</si>
  <si>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</si>
  <si>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</si>
  <si>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</si>
  <si>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</si>
  <si>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</si>
  <si>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</si>
  <si>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</si>
  <si>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</si>
  <si>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</si>
  <si>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</si>
  <si>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</si>
  <si>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</si>
  <si>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</si>
  <si>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</si>
  <si>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</si>
  <si>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</si>
  <si>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</si>
  <si>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</si>
  <si>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</si>
  <si>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</si>
  <si>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</si>
  <si>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</si>
  <si>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</si>
  <si>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</si>
  <si>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</si>
  <si>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</si>
  <si>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</si>
  <si>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</si>
  <si>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</si>
  <si>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</si>
  <si>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</si>
  <si>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</si>
  <si>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</si>
  <si>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</si>
  <si>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</si>
  <si>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</si>
  <si>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</si>
  <si>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</si>
  <si>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</si>
  <si>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</si>
  <si>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</si>
  <si>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</si>
  <si>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</si>
  <si>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</si>
  <si>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</si>
  <si>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</si>
  <si>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</si>
  <si>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</si>
  <si>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</si>
  <si>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</si>
  <si>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</si>
  <si>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</si>
  <si>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</si>
  <si>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</si>
  <si>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</si>
  <si>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</si>
  <si>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</si>
  <si>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</si>
  <si>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</si>
  <si>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</si>
  <si>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</si>
  <si>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</si>
  <si>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</si>
  <si>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</si>
  <si>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</si>
  <si>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</si>
  <si>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</si>
  <si>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</si>
  <si>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</si>
  <si>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</si>
  <si>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</si>
  <si>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</si>
  <si>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</si>
  <si>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</si>
  <si>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</si>
  <si>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</si>
  <si>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</si>
  <si>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</si>
  <si>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</si>
  <si>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</si>
  <si>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</si>
  <si>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</si>
  <si>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</si>
  <si>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</si>
  <si>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</si>
  <si>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</si>
  <si>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</si>
  <si>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</si>
  <si>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</si>
  <si>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</si>
  <si>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</si>
  <si>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</si>
  <si>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</si>
  <si>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</si>
  <si>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</si>
  <si>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</si>
  <si>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</si>
  <si>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</si>
  <si>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</si>
  <si>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</si>
  <si>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</si>
  <si>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</si>
  <si>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</si>
  <si>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</si>
  <si>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</si>
  <si>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</si>
  <si>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</si>
  <si>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</si>
  <si>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</si>
  <si>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</si>
  <si>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</si>
  <si>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</si>
  <si>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</si>
  <si>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</si>
  <si>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</si>
  <si>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</si>
  <si>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</si>
  <si>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</si>
  <si>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</si>
  <si>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</si>
  <si>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</si>
  <si>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</si>
  <si>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</si>
  <si>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</si>
  <si>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</si>
  <si>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</si>
  <si>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</si>
  <si>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</si>
  <si>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</si>
  <si>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</si>
  <si>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</si>
  <si>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</si>
  <si>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</si>
  <si>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</si>
  <si>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</si>
  <si>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</si>
  <si>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</si>
  <si>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</si>
  <si>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</si>
  <si>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</si>
  <si>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</si>
  <si>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</si>
  <si>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</si>
  <si>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</si>
  <si>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</si>
  <si>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</si>
  <si>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</si>
  <si>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</si>
  <si>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</si>
  <si>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</si>
  <si>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</si>
  <si>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</si>
  <si>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</si>
  <si>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</si>
  <si>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</si>
  <si>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</si>
  <si>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</si>
  <si>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</si>
  <si>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</si>
  <si>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</si>
  <si>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</si>
  <si>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</si>
  <si>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</si>
  <si>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</si>
  <si>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</si>
  <si>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</si>
  <si>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</si>
  <si>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</si>
  <si>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</si>
  <si>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</si>
  <si>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</si>
  <si>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</si>
  <si>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</si>
  <si>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</si>
  <si>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</si>
  <si>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</si>
  <si>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</si>
  <si>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</si>
  <si>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</si>
  <si>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</si>
  <si>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</si>
  <si>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</si>
  <si>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</si>
  <si>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</si>
  <si>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</si>
  <si>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</si>
  <si>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</si>
  <si>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</si>
  <si>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</si>
  <si>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</si>
  <si>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</si>
  <si>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</si>
  <si>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</si>
  <si>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</si>
  <si>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</si>
  <si>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</si>
  <si>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</si>
  <si>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</si>
  <si>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</si>
  <si>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</si>
  <si>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</si>
  <si>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</si>
  <si>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</si>
  <si>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</si>
  <si>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</si>
  <si>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</si>
  <si>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</si>
  <si>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</si>
  <si>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</si>
  <si>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</si>
  <si>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</si>
  <si>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</si>
  <si>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</si>
  <si>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</si>
  <si>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</si>
  <si>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</si>
  <si>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</si>
  <si>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</si>
  <si>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</si>
  <si>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</si>
  <si>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</si>
  <si>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</si>
  <si>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</si>
  <si>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</si>
  <si>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</si>
  <si>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</si>
  <si>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</si>
  <si>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</si>
  <si>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</si>
  <si>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</si>
  <si>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</si>
  <si>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</si>
  <si>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</si>
  <si>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</si>
  <si>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</si>
  <si>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</si>
  <si>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</si>
  <si>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</si>
  <si>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</si>
  <si>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</si>
  <si>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</si>
  <si>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</si>
  <si>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</si>
  <si>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</si>
  <si>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</si>
  <si>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</si>
  <si>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</si>
  <si>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</si>
  <si>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</si>
  <si>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</si>
  <si>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</si>
  <si>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</si>
  <si>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</si>
  <si>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</si>
  <si>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</si>
  <si>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</si>
  <si>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</si>
  <si>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</si>
  <si>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</si>
  <si>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</si>
  <si>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</si>
  <si>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</si>
  <si>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</si>
  <si>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</si>
  <si>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</si>
  <si>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</si>
  <si>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</si>
  <si>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</si>
  <si>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</si>
  <si>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</si>
  <si>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</si>
  <si>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</si>
  <si>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</si>
  <si>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</si>
  <si>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</si>
  <si>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</si>
  <si>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</si>
  <si>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</si>
  <si>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</si>
  <si>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</si>
  <si>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</si>
  <si>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</si>
  <si>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</si>
  <si>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</si>
  <si>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</si>
  <si>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</si>
  <si>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</si>
  <si>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</si>
  <si>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</si>
  <si>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</si>
  <si>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</si>
  <si>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</si>
  <si>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</si>
  <si>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</si>
  <si>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</si>
  <si>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</si>
  <si>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</si>
  <si>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</si>
  <si>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</si>
  <si>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</si>
  <si>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</si>
  <si>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</si>
  <si>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</si>
  <si>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</si>
  <si>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</si>
  <si>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</si>
  <si>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</si>
  <si>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</si>
  <si>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</si>
  <si>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</si>
  <si>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</si>
  <si>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</si>
  <si>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</si>
  <si>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</si>
  <si>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</si>
  <si>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</si>
  <si>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</si>
  <si>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</si>
  <si>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</si>
  <si>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</si>
  <si>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</si>
  <si>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</si>
  <si>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</si>
  <si>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</si>
  <si>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</si>
  <si>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</si>
  <si>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</si>
  <si>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</si>
  <si>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</si>
  <si>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</si>
  <si>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</si>
  <si>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</si>
  <si>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</si>
  <si>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</si>
  <si>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</si>
  <si>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</si>
  <si>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</si>
  <si>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</si>
  <si>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</si>
  <si>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</si>
  <si>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</si>
  <si>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</si>
  <si>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</si>
  <si>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</si>
  <si>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</si>
  <si>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</si>
  <si>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</si>
  <si>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</si>
  <si>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</si>
  <si>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</si>
  <si>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</si>
  <si>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</si>
  <si>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</si>
  <si>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</si>
  <si>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</si>
  <si>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</si>
  <si>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</si>
  <si>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</si>
  <si>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</si>
  <si>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</si>
  <si>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</si>
  <si>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</si>
  <si>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</si>
  <si>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</si>
  <si>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</si>
  <si>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</si>
  <si>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</si>
  <si>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</si>
  <si>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</si>
  <si>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</si>
  <si>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</si>
  <si>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</si>
  <si>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</si>
  <si>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</si>
  <si>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</si>
  <si>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</si>
  <si>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</si>
  <si>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</si>
  <si>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</si>
  <si>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</si>
  <si>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</si>
  <si>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</si>
  <si>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</si>
  <si>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</si>
  <si>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</si>
  <si>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</si>
  <si>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</si>
  <si>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</si>
  <si>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</si>
  <si>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</si>
  <si>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</si>
  <si>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</si>
  <si>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</si>
  <si>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</si>
  <si>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</si>
  <si>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</si>
  <si>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</si>
  <si>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</si>
  <si>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</si>
  <si>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</si>
  <si>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</si>
  <si>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</si>
  <si>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</si>
  <si>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</si>
  <si>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</si>
  <si>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</si>
  <si>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</si>
  <si>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</si>
  <si>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</si>
  <si>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</si>
  <si>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</si>
  <si>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</si>
  <si>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</si>
  <si>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</si>
  <si>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</si>
  <si>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</si>
  <si>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</si>
  <si>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</si>
  <si>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</si>
  <si>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</si>
  <si>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</si>
  <si>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</si>
  <si>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</si>
  <si>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</si>
  <si>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</si>
  <si>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</si>
  <si>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</si>
  <si>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</si>
  <si>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</si>
  <si>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</si>
  <si>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</si>
  <si>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</si>
  <si>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</si>
  <si>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</si>
  <si>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</si>
  <si>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</si>
  <si>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</si>
  <si>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</si>
  <si>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</si>
  <si>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</si>
  <si>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</si>
  <si>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</si>
  <si>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</si>
  <si>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</si>
  <si>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</si>
  <si>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</si>
  <si>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</si>
  <si>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</si>
  <si>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</si>
  <si>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</si>
  <si>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</si>
  <si>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</si>
  <si>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</si>
  <si>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</si>
  <si>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</si>
  <si>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</si>
  <si>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</si>
  <si>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</si>
  <si>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</si>
  <si>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</si>
  <si>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</si>
  <si>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</si>
  <si>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</si>
  <si>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</si>
  <si>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</si>
  <si>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</si>
  <si>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</si>
  <si>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</si>
  <si>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</si>
  <si>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</si>
  <si>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</si>
  <si>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</si>
  <si>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</si>
  <si>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</si>
  <si>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</si>
  <si>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</si>
  <si>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</si>
  <si>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</si>
  <si>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</si>
  <si>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</si>
  <si>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</si>
  <si>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</si>
  <si>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</si>
  <si>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</si>
  <si>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</si>
  <si>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</si>
  <si>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</si>
  <si>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</si>
  <si>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</si>
  <si>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</si>
  <si>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</si>
  <si>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</si>
  <si>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</si>
  <si>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</si>
  <si>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</si>
  <si>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</si>
  <si>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</si>
  <si>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</si>
  <si>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</si>
  <si>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</si>
  <si>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</si>
  <si>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</si>
  <si>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</si>
  <si>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</si>
  <si>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</si>
  <si>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</si>
  <si>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</si>
  <si>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</si>
  <si>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</si>
  <si>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</si>
  <si>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</si>
  <si>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</si>
  <si>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</si>
  <si>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</si>
  <si>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</si>
  <si>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</si>
  <si>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</si>
  <si>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</si>
  <si>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</si>
  <si>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</si>
  <si>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</si>
  <si>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</si>
  <si>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</si>
  <si>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</si>
  <si>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</si>
  <si>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</si>
  <si>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</si>
  <si>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</si>
  <si>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</si>
  <si>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</si>
  <si>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</si>
  <si>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</si>
  <si>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</si>
  <si>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</si>
  <si>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</si>
  <si>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</si>
  <si>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</si>
  <si>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</si>
  <si>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</si>
  <si>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</si>
  <si>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</si>
  <si>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</si>
  <si>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</si>
  <si>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</si>
  <si>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</si>
  <si>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</si>
  <si>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</si>
  <si>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</si>
  <si>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</si>
  <si>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</si>
  <si>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</si>
  <si>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</si>
  <si>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</si>
  <si>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</si>
  <si>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</si>
  <si>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</si>
  <si>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</si>
  <si>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</si>
  <si>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</si>
  <si>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</si>
  <si>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</si>
  <si>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</si>
  <si>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</si>
  <si>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</si>
  <si>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</si>
  <si>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</si>
  <si>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</si>
  <si>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</si>
  <si>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</si>
  <si>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</si>
  <si>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</si>
  <si>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</si>
  <si>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</si>
  <si>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</si>
  <si>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</si>
  <si>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</si>
  <si>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</si>
  <si>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</si>
  <si>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</si>
  <si>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</si>
  <si>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</si>
  <si>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</si>
  <si>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</si>
  <si>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</si>
  <si>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</si>
  <si>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</si>
  <si>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</si>
  <si>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</si>
  <si>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</si>
  <si>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</si>
  <si>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</si>
  <si>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</si>
  <si>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</si>
  <si>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</si>
  <si>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</si>
  <si>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</si>
  <si>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</si>
  <si>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</si>
  <si>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</si>
  <si>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</si>
  <si>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</si>
  <si>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</si>
  <si>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</si>
  <si>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</si>
  <si>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</si>
  <si>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</si>
  <si>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</si>
  <si>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</si>
  <si>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</si>
  <si>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</si>
  <si>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</si>
  <si>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</si>
  <si>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</si>
  <si>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</si>
  <si>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</si>
  <si>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</si>
  <si>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</si>
  <si>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</si>
  <si>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</si>
  <si>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</si>
  <si>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</si>
  <si>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</si>
  <si>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</si>
  <si>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</si>
  <si>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</si>
  <si>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</si>
  <si>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</si>
  <si>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</si>
  <si>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</si>
  <si>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</si>
  <si>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</si>
  <si>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</si>
  <si>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</si>
  <si>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</si>
  <si>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</si>
  <si>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</si>
  <si>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</si>
  <si>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</si>
  <si>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</si>
  <si>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</si>
  <si>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</si>
  <si>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</si>
  <si>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</si>
  <si>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</si>
  <si>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</si>
  <si>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</si>
  <si>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</si>
  <si>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</si>
  <si>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</si>
  <si>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</si>
  <si>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</si>
  <si>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</si>
  <si>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</si>
  <si>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</si>
  <si>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</si>
  <si>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</si>
  <si>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</si>
  <si>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</si>
  <si>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</si>
  <si>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</si>
  <si>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</si>
  <si>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</si>
  <si>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</si>
  <si>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</si>
  <si>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</si>
  <si>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</si>
  <si>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</si>
  <si>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</si>
  <si>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</si>
  <si>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</si>
  <si>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</si>
  <si>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</si>
  <si>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</si>
  <si>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</si>
  <si>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</si>
  <si>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</si>
  <si>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</si>
  <si>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</si>
  <si>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</si>
  <si>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</si>
  <si>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</si>
  <si>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</si>
  <si>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</si>
  <si>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</si>
  <si>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</si>
  <si>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</si>
  <si>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</si>
  <si>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</si>
  <si>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</si>
  <si>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</si>
  <si>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</si>
  <si>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</si>
  <si>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</si>
  <si>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</si>
  <si>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</si>
  <si>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</si>
  <si>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</si>
  <si>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</si>
  <si>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</si>
  <si>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</si>
  <si>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</si>
  <si>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</si>
  <si>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</si>
  <si>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</si>
  <si>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</si>
  <si>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</si>
  <si>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</si>
  <si>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</si>
  <si>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</si>
  <si>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</si>
  <si>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</si>
  <si>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</si>
  <si>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</si>
  <si>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</si>
  <si>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</si>
  <si>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</si>
  <si>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</si>
  <si>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</si>
  <si>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</si>
  <si>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</si>
  <si>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</si>
  <si>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</si>
  <si>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</si>
  <si>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</si>
  <si>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</si>
  <si>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</si>
  <si>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</si>
  <si>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</si>
  <si>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</si>
  <si>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</si>
  <si>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</si>
  <si>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</si>
  <si>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</si>
  <si>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</si>
  <si>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</si>
  <si>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</si>
  <si>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</si>
  <si>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</si>
  <si>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</si>
  <si>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</si>
  <si>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</si>
  <si>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</si>
  <si>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</si>
  <si>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</si>
  <si>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</si>
  <si>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</si>
  <si>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</si>
  <si>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</si>
  <si>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</si>
  <si>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</si>
  <si>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</si>
  <si>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</si>
  <si>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</si>
  <si>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</si>
  <si>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</si>
  <si>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</si>
  <si>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</si>
  <si>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</si>
  <si>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</si>
  <si>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</si>
  <si>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</si>
  <si>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</si>
  <si>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</si>
  <si>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</si>
  <si>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</si>
  <si>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</si>
  <si>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</si>
  <si>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</si>
  <si>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</si>
  <si>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</si>
  <si>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</si>
  <si>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</si>
  <si>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</si>
  <si>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</si>
  <si>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</si>
  <si>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</si>
  <si>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</si>
  <si>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</si>
  <si>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</si>
  <si>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</si>
  <si>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</si>
  <si>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</si>
  <si>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</si>
  <si>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</si>
  <si>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</si>
  <si>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</si>
  <si>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</si>
  <si>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</si>
  <si>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</si>
  <si>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</si>
  <si>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</si>
  <si>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</si>
  <si>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</si>
  <si>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</si>
  <si>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</si>
  <si>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</si>
  <si>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</si>
  <si>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</si>
  <si>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</si>
  <si>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</si>
  <si>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</si>
  <si>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</si>
  <si>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</si>
  <si>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</si>
  <si>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</si>
  <si>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</si>
  <si>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</si>
  <si>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</si>
  <si>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</si>
  <si>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</si>
  <si>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</si>
  <si>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</si>
  <si>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</si>
  <si>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</si>
  <si>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</si>
  <si>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</si>
  <si>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</si>
  <si>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</si>
  <si>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</si>
  <si>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</si>
  <si>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</si>
  <si>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</si>
  <si>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</si>
  <si>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</si>
  <si>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</si>
  <si>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</si>
  <si>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</si>
  <si>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</si>
  <si>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</si>
  <si>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</si>
  <si>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</si>
  <si>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</si>
  <si>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</si>
  <si>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</si>
  <si>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</si>
  <si>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</si>
  <si>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</si>
  <si>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</si>
  <si>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</si>
  <si>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</si>
  <si>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</si>
  <si>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</si>
  <si>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</si>
  <si>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</si>
  <si>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</si>
  <si>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</si>
  <si>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</si>
  <si>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</si>
  <si>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</si>
  <si>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</si>
  <si>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</si>
  <si>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</si>
  <si>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</si>
  <si>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</si>
  <si>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</si>
  <si>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</si>
  <si>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</si>
  <si>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</si>
  <si>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</si>
  <si>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</si>
  <si>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</si>
  <si>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</si>
  <si>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</si>
  <si>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</si>
  <si>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</si>
  <si>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</si>
  <si>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</si>
  <si>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</si>
  <si>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</si>
  <si>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</si>
  <si>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</si>
  <si>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</si>
  <si>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</si>
  <si>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</si>
  <si>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</si>
  <si>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</si>
  <si>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</si>
  <si>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</si>
  <si>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</si>
  <si>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</si>
  <si>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</si>
  <si>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</si>
  <si>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</si>
  <si>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</si>
  <si>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</si>
  <si>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</si>
  <si>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</si>
  <si>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</si>
  <si>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</si>
  <si>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</si>
  <si>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</si>
  <si>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</si>
  <si>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</si>
  <si>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</si>
  <si>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</si>
  <si>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</si>
  <si>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</si>
  <si>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</si>
  <si>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</si>
  <si>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</si>
  <si>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</si>
  <si>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</si>
  <si>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</si>
  <si>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</si>
  <si>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</si>
  <si>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</si>
  <si>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</si>
  <si>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</si>
  <si>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</si>
  <si>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</si>
  <si>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</si>
  <si>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</si>
  <si>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</si>
  <si>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</si>
  <si>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</si>
  <si>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</si>
  <si>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</si>
  <si>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</si>
  <si>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</si>
  <si>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</si>
  <si>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</si>
  <si>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</si>
  <si>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</si>
  <si>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</si>
  <si>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</si>
  <si>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</si>
  <si>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</si>
  <si>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</si>
  <si>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</si>
  <si>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</si>
  <si>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</si>
  <si>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</si>
  <si>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</si>
  <si>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</si>
  <si>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</si>
  <si>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</si>
  <si>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</si>
  <si>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</si>
  <si>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</si>
  <si>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</si>
  <si>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</si>
  <si>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</si>
  <si>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</si>
  <si>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</si>
  <si>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</si>
  <si>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</si>
  <si>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</si>
  <si>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</si>
  <si>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</si>
  <si>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</si>
  <si>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</si>
  <si>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</si>
  <si>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</si>
  <si>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</si>
  <si>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</si>
  <si>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</si>
  <si>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</si>
  <si>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</si>
  <si>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</si>
  <si>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</si>
  <si>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</si>
  <si>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</si>
  <si>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</si>
  <si>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</si>
  <si>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</si>
  <si>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</si>
  <si>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</si>
  <si>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</si>
  <si>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</si>
  <si>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</si>
  <si>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</si>
  <si>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</si>
  <si>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</si>
  <si>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</si>
  <si>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</si>
  <si>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</si>
  <si>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</si>
  <si>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</si>
  <si>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</si>
  <si>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</si>
  <si>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</si>
  <si>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</si>
  <si>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</si>
  <si>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</si>
  <si>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</si>
  <si>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</si>
  <si>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</si>
  <si>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</si>
  <si>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</si>
  <si>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</si>
  <si>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</si>
  <si>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</si>
  <si>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</si>
  <si>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</si>
  <si>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</si>
  <si>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</si>
  <si>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</si>
  <si>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</si>
  <si>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</si>
  <si>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</si>
  <si>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</si>
  <si>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</si>
  <si>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</si>
  <si>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</si>
  <si>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</si>
  <si>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</si>
  <si>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</si>
  <si>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</si>
  <si>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</si>
  <si>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</si>
  <si>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</si>
  <si>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</si>
  <si>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</si>
  <si>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</si>
  <si>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</si>
  <si>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</si>
  <si>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</si>
  <si>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</si>
  <si>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</si>
  <si>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</si>
  <si>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</si>
  <si>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</si>
  <si>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</si>
  <si>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</si>
  <si>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</si>
  <si>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</si>
  <si>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</si>
  <si>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</si>
  <si>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</si>
  <si>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</si>
  <si>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</si>
  <si>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</si>
  <si>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</si>
  <si>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</si>
  <si>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</si>
  <si>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</si>
  <si>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</si>
  <si>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</si>
  <si>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</si>
  <si>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</si>
  <si>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</si>
  <si>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</si>
  <si>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</si>
  <si>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</si>
  <si>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</si>
  <si>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</si>
  <si>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</si>
  <si>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</si>
  <si>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</si>
  <si>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</si>
  <si>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</si>
  <si>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</si>
  <si>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</si>
  <si>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</si>
  <si>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</si>
  <si>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</si>
  <si>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</si>
  <si>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</si>
  <si>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</si>
  <si>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</si>
  <si>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</si>
  <si>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</si>
  <si>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</si>
  <si>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</si>
  <si>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</si>
  <si>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</si>
  <si>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</si>
  <si>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</si>
  <si>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</si>
  <si>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</si>
  <si>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</si>
  <si>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</si>
  <si>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</si>
  <si>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</si>
  <si>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</si>
  <si>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</si>
  <si>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</si>
  <si>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</si>
  <si>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</si>
  <si>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</si>
  <si>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</si>
  <si>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</si>
  <si>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</si>
  <si>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</si>
  <si>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</si>
  <si>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</si>
  <si>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</si>
  <si>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</si>
  <si>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</si>
  <si>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</si>
  <si>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</si>
  <si>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</si>
  <si>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</si>
  <si>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</si>
  <si>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</si>
  <si>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</si>
  <si>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</si>
  <si>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</si>
  <si>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</si>
  <si>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</si>
  <si>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</si>
  <si>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</si>
  <si>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</si>
  <si>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</si>
  <si>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</si>
  <si>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</si>
  <si>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</si>
  <si>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</si>
  <si>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</si>
  <si>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</si>
  <si>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</si>
  <si>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</si>
  <si>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</si>
  <si>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</si>
  <si>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</si>
  <si>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</si>
  <si>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</si>
  <si>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</si>
  <si>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</si>
  <si>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</si>
  <si>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</si>
  <si>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</si>
  <si>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</si>
  <si>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</si>
  <si>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</si>
  <si>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</si>
  <si>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</si>
  <si>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</si>
  <si>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</si>
  <si>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</si>
  <si>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</si>
  <si>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</si>
  <si>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</si>
  <si>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</si>
  <si>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</si>
  <si>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</si>
  <si>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</si>
  <si>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</si>
  <si>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</si>
  <si>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</si>
  <si>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</si>
  <si>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</si>
  <si>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</si>
  <si>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</si>
  <si>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</si>
  <si>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</si>
  <si>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</si>
  <si>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</si>
  <si>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</si>
  <si>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</si>
  <si>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</si>
  <si>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</si>
  <si>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</si>
  <si>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</si>
  <si>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</si>
  <si>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</si>
  <si>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</si>
  <si>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</si>
  <si>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</si>
  <si>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</si>
  <si>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</si>
  <si>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</si>
  <si>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</si>
  <si>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</si>
  <si>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</si>
  <si>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</si>
  <si>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</si>
  <si>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</si>
  <si>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</si>
  <si>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</si>
  <si>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</si>
  <si>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</si>
  <si>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</si>
  <si>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</si>
  <si>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</si>
  <si>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</si>
  <si>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</si>
  <si>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</si>
  <si>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</si>
  <si>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</si>
  <si>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</si>
  <si>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</si>
  <si>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</si>
  <si>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</si>
  <si>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</si>
  <si>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</si>
  <si>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</si>
  <si>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</si>
  <si>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</si>
  <si>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</si>
  <si>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</si>
  <si>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</si>
  <si>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</si>
  <si>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</si>
  <si>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</si>
  <si>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</si>
  <si>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</si>
  <si>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</si>
  <si>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</si>
  <si>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</si>
  <si>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</si>
  <si>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</si>
  <si>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</si>
  <si>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</si>
  <si>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</si>
  <si>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</si>
  <si>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</si>
  <si>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</si>
  <si>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</si>
  <si>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</si>
  <si>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</si>
  <si>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</si>
  <si>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</si>
  <si>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</si>
  <si>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</si>
  <si>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</si>
  <si>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</si>
  <si>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</si>
  <si>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</si>
  <si>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</si>
  <si>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</si>
  <si>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</si>
  <si>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</si>
  <si>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</si>
  <si>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</si>
  <si>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</si>
  <si>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</si>
  <si>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</si>
  <si>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</si>
  <si>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</si>
  <si>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</si>
  <si>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</si>
  <si>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</si>
  <si>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</si>
  <si>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</si>
  <si>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</si>
  <si>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</si>
  <si>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</si>
  <si>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</si>
  <si>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</si>
  <si>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</si>
  <si>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</si>
  <si>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</si>
  <si>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</si>
  <si>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</si>
  <si>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</si>
  <si>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</si>
  <si>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</si>
  <si>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</si>
  <si>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</si>
  <si>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</si>
  <si>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</si>
  <si>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</si>
  <si>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</si>
  <si>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</si>
  <si>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</si>
  <si>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</si>
  <si>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</si>
  <si>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</si>
  <si>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</si>
  <si>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</si>
  <si>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</si>
  <si>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</si>
  <si>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</si>
  <si>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</si>
  <si>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</si>
  <si>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</si>
  <si>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</si>
  <si>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</si>
  <si>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</si>
  <si>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</si>
  <si>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</si>
  <si>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</si>
  <si>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</si>
  <si>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</si>
  <si>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</si>
  <si>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</si>
  <si>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</si>
  <si>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</si>
  <si>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</si>
  <si>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</si>
  <si>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</si>
  <si>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</si>
  <si>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</si>
  <si>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</si>
  <si>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</si>
  <si>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</si>
  <si>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</si>
  <si>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</si>
  <si>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</si>
  <si>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</si>
  <si>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</si>
  <si>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</si>
  <si>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</si>
  <si>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</si>
  <si>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</si>
  <si>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</si>
  <si>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</si>
  <si>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</si>
  <si>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</si>
  <si>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</si>
  <si>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</si>
  <si>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</si>
  <si>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</si>
  <si>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</si>
  <si>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</si>
  <si>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</si>
  <si>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</si>
  <si>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</si>
  <si>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</si>
  <si>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</si>
  <si>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</si>
  <si>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</si>
  <si>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</si>
  <si>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</si>
  <si>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</si>
  <si>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</si>
  <si>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</si>
  <si>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</si>
  <si>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</si>
  <si>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</si>
  <si>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</si>
  <si>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</si>
  <si>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</si>
  <si>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</si>
  <si>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</si>
  <si>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</si>
  <si>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</si>
  <si>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</si>
  <si>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</si>
  <si>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</si>
  <si>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</si>
  <si>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</si>
  <si>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</si>
  <si>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</si>
  <si>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</si>
  <si>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</si>
  <si>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</si>
  <si>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</si>
  <si>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</si>
  <si>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</si>
  <si>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</si>
  <si>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</si>
  <si>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</si>
  <si>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</si>
  <si>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</si>
  <si>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</si>
  <si>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</si>
  <si>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</si>
  <si>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</si>
  <si>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</si>
  <si>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</si>
  <si>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</si>
  <si>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</si>
  <si>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</si>
  <si>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</si>
  <si>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</si>
  <si>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</si>
  <si>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</si>
  <si>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</si>
  <si>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</si>
  <si>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</si>
  <si>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</si>
  <si>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</si>
  <si>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</si>
  <si>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</si>
  <si>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</si>
  <si>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</si>
  <si>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</si>
  <si>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</si>
  <si>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</si>
  <si>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</si>
  <si>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</si>
  <si>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</si>
  <si>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</si>
  <si>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</si>
  <si>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</si>
  <si>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</si>
  <si>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</si>
  <si>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</si>
  <si>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</si>
  <si>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</si>
  <si>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</si>
  <si>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</si>
  <si>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</si>
  <si>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</si>
  <si>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</si>
  <si>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</si>
  <si>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</si>
  <si>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</si>
  <si>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</si>
  <si>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</si>
  <si>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</si>
  <si>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</si>
  <si>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</si>
  <si>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</si>
  <si>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</si>
  <si>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</si>
  <si>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</si>
  <si>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</si>
  <si>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</si>
  <si>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</si>
  <si>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</si>
  <si>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</si>
  <si>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</si>
  <si>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</si>
  <si>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</si>
  <si>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</si>
  <si>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</si>
  <si>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</si>
  <si>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</si>
  <si>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</si>
  <si>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</si>
  <si>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</si>
  <si>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</si>
  <si>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</si>
  <si>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</si>
  <si>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</si>
  <si>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</si>
  <si>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</si>
  <si>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</si>
  <si>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</si>
  <si>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</si>
  <si>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</si>
  <si>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</si>
  <si>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</si>
  <si>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</si>
  <si>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</si>
  <si>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</si>
  <si>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</si>
  <si>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</si>
  <si>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</si>
  <si>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</si>
  <si>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</si>
  <si>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</si>
  <si>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</si>
  <si>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</si>
  <si>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</si>
  <si>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</si>
  <si>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</si>
  <si>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</si>
  <si>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</si>
  <si>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</si>
  <si>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</si>
  <si>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</si>
  <si>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</si>
  <si>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</si>
  <si>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</si>
  <si>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</si>
  <si>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</si>
  <si>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</si>
  <si>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</si>
  <si>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</si>
  <si>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</si>
  <si>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</si>
  <si>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</si>
  <si>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</si>
  <si>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</si>
  <si>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</si>
  <si>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</si>
  <si>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</si>
  <si>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</si>
  <si>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</si>
  <si>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</si>
  <si>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</si>
  <si>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</si>
  <si>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</si>
  <si>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</si>
  <si>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</si>
  <si>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</si>
  <si>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</si>
  <si>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</si>
  <si>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</si>
  <si>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</si>
  <si>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</si>
  <si>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</si>
  <si>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</si>
  <si>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</si>
  <si>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</si>
  <si>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</si>
  <si>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</si>
  <si>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</si>
  <si>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</si>
  <si>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</si>
  <si>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</si>
  <si>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</si>
  <si>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</si>
  <si>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</si>
  <si>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</si>
  <si>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</si>
  <si>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</si>
  <si>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</si>
  <si>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</si>
  <si>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</si>
  <si>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</si>
  <si>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</si>
  <si>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</si>
  <si>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</si>
  <si>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</si>
  <si>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</si>
  <si>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</si>
  <si>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</si>
  <si>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</si>
  <si>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</si>
  <si>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</si>
  <si>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</si>
  <si>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</si>
  <si>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</si>
  <si>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</si>
  <si>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</si>
  <si>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</si>
  <si>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</si>
  <si>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</si>
  <si>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</si>
  <si>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</si>
  <si>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</si>
  <si>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</si>
  <si>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</si>
  <si>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</si>
  <si>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</si>
  <si>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</si>
  <si>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</si>
  <si>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</si>
  <si>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</si>
  <si>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</si>
  <si>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</si>
  <si>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</si>
  <si>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</si>
  <si>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</si>
  <si>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</si>
  <si>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</si>
  <si>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</si>
  <si>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</si>
  <si>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</si>
  <si>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</si>
  <si>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</si>
  <si>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</si>
  <si>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</si>
  <si>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</si>
  <si>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</si>
  <si>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</si>
  <si>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</si>
  <si>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</si>
  <si>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</si>
  <si>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</si>
  <si>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</si>
  <si>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</si>
  <si>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</si>
  <si>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</si>
  <si>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</si>
  <si>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</si>
  <si>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</si>
  <si>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</si>
  <si>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</si>
  <si>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</si>
  <si>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</si>
  <si>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</si>
  <si>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</si>
  <si>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</si>
  <si>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</si>
  <si>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</si>
  <si>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</si>
  <si>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</si>
  <si>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</si>
  <si>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</si>
  <si>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</si>
  <si>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</si>
  <si>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</si>
  <si>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</si>
  <si>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</si>
  <si>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</si>
  <si>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</si>
  <si>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</si>
  <si>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</si>
  <si>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</si>
  <si>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</si>
  <si>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</si>
  <si>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</si>
  <si>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</si>
  <si>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</si>
  <si>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</si>
  <si>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</si>
  <si>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</si>
  <si>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</si>
  <si>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</si>
  <si>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</si>
  <si>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</si>
  <si>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</si>
  <si>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</si>
  <si>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</si>
  <si>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</si>
  <si>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</si>
  <si>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</si>
  <si>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</si>
  <si>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</si>
  <si>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</si>
  <si>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</si>
  <si>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</si>
  <si>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</si>
  <si>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</si>
  <si>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</si>
  <si>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</si>
  <si>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</si>
  <si>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</si>
  <si>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</si>
  <si>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</si>
  <si>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</si>
  <si>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</si>
  <si>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</si>
  <si>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</si>
  <si>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</si>
  <si>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</si>
  <si>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</si>
  <si>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</si>
  <si>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</si>
  <si>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</si>
  <si>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</si>
  <si>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</si>
  <si>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</si>
  <si>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</si>
  <si>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</si>
  <si>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</si>
  <si>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</si>
  <si>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</si>
  <si>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</si>
  <si>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</si>
  <si>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</si>
  <si>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</si>
  <si>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</si>
  <si>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</si>
  <si>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</si>
  <si>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</si>
  <si>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</si>
  <si>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</si>
  <si>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</si>
  <si>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</si>
  <si>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</si>
  <si>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</si>
  <si>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</si>
  <si>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</si>
  <si>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</si>
  <si>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</si>
  <si>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</si>
  <si>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</si>
  <si>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</si>
  <si>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</si>
  <si>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</si>
  <si>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</si>
  <si>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</si>
  <si>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</si>
  <si>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</si>
  <si>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</si>
  <si>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</si>
  <si>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</si>
  <si>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</si>
  <si>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</si>
  <si>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</si>
  <si>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</si>
  <si>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</si>
  <si>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</si>
  <si>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</si>
  <si>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</si>
  <si>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</si>
  <si>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</si>
  <si>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</si>
  <si>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</si>
  <si>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</si>
  <si>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</si>
  <si>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</si>
  <si>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</si>
  <si>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</si>
  <si>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</si>
  <si>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</si>
  <si>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</si>
  <si>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</si>
  <si>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</si>
  <si>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</si>
  <si>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</si>
  <si>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</si>
  <si>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</si>
  <si>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</si>
  <si>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</si>
  <si>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</si>
  <si>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</si>
  <si>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</si>
  <si>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</si>
  <si>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</si>
  <si>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</si>
  <si>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</si>
  <si>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</si>
  <si>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</si>
  <si>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</si>
  <si>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</si>
  <si>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</si>
  <si>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</si>
  <si>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</si>
  <si>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</si>
  <si>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</si>
  <si>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</si>
  <si>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</si>
  <si>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</si>
  <si>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</si>
  <si>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</si>
  <si>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</si>
  <si>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</si>
  <si>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</si>
  <si>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</si>
  <si>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</si>
  <si>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</si>
  <si>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</si>
  <si>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</si>
  <si>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</si>
  <si>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</si>
  <si>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</si>
  <si>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</si>
  <si>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</si>
  <si>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</si>
  <si>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</si>
  <si>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</si>
  <si>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</si>
  <si>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</si>
  <si>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</si>
  <si>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</si>
  <si>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</si>
  <si>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</si>
  <si>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</si>
  <si>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</si>
  <si>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</si>
  <si>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</si>
  <si>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</si>
  <si>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</si>
  <si>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</si>
  <si>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</si>
  <si>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</si>
  <si>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</si>
  <si>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</si>
  <si>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</si>
  <si>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</si>
  <si>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</si>
  <si>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</si>
  <si>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</si>
  <si>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</si>
  <si>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</si>
  <si>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</si>
  <si>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</si>
  <si>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</si>
  <si>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</si>
  <si>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</si>
  <si>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</si>
  <si>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</si>
  <si>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</si>
  <si>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</si>
  <si>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</si>
  <si>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</si>
  <si>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</si>
  <si>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</si>
  <si>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</si>
  <si>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</si>
  <si>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</si>
  <si>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</si>
  <si>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</si>
  <si>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</si>
  <si>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</si>
  <si>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</si>
  <si>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</si>
  <si>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</si>
  <si>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</si>
  <si>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</si>
  <si>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</si>
  <si>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</si>
  <si>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</si>
  <si>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</si>
  <si>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</si>
  <si>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</si>
  <si>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</si>
  <si>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</si>
  <si>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</si>
  <si>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</si>
  <si>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</si>
  <si>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</si>
  <si>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</si>
  <si>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</si>
  <si>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</si>
  <si>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</si>
  <si>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</si>
  <si>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</si>
  <si>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</si>
  <si>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</si>
  <si>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</si>
  <si>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</si>
  <si>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</si>
  <si>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</si>
  <si>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</si>
  <si>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</si>
  <si>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</si>
  <si>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</si>
  <si>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</si>
  <si>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</si>
  <si>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</si>
  <si>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</si>
  <si>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</si>
  <si>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</si>
  <si>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</si>
  <si>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</si>
  <si>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</si>
  <si>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</si>
  <si>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</si>
  <si>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</si>
  <si>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</si>
  <si>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</si>
  <si>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</si>
  <si>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</si>
  <si>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</si>
  <si>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</si>
  <si>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</si>
  <si>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</si>
  <si>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</si>
  <si>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</si>
  <si>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</si>
  <si>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</si>
  <si>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</si>
  <si>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</si>
  <si>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</si>
  <si>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</si>
  <si>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</si>
  <si>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</si>
  <si>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</si>
  <si>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</si>
  <si>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</si>
  <si>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</si>
  <si>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</si>
  <si>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</si>
  <si>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</si>
  <si>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</si>
  <si>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</si>
  <si>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</si>
  <si>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</si>
  <si>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</si>
  <si>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</si>
  <si>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</si>
  <si>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</si>
  <si>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</si>
  <si>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</si>
  <si>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</si>
  <si>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</si>
  <si>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</si>
  <si>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</si>
  <si>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</si>
  <si>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</si>
  <si>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</si>
  <si>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</si>
  <si>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</si>
  <si>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</si>
  <si>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</si>
  <si>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</si>
  <si>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</si>
  <si>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</si>
  <si>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</si>
  <si>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</si>
  <si>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</si>
  <si>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</si>
  <si>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</si>
  <si>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</si>
  <si>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</si>
  <si>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</si>
  <si>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</si>
  <si>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</si>
  <si>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</si>
  <si>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</si>
  <si>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</si>
  <si>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</si>
  <si>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</si>
  <si>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</si>
  <si>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</si>
  <si>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</si>
  <si>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</si>
  <si>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</si>
  <si>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</si>
  <si>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</si>
  <si>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</si>
  <si>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</si>
  <si>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</si>
  <si>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</si>
  <si>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</si>
  <si>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</si>
  <si>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</si>
  <si>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</si>
  <si>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</si>
  <si>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</si>
  <si>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</si>
  <si>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</si>
  <si>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</si>
  <si>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</si>
  <si>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</si>
  <si>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</si>
  <si>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</si>
  <si>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</si>
  <si>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</si>
  <si>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</si>
  <si>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</si>
  <si>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</si>
  <si>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</si>
  <si>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</si>
  <si>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</si>
  <si>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</si>
  <si>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</si>
  <si>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</si>
  <si>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</si>
  <si>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</si>
  <si>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</si>
  <si>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</si>
  <si>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</si>
  <si>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</si>
  <si>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</si>
  <si>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</si>
  <si>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</si>
  <si>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</si>
  <si>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</si>
  <si>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</si>
  <si>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</si>
  <si>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</si>
  <si>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</si>
  <si>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</si>
  <si>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</si>
  <si>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</si>
  <si>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</si>
  <si>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</si>
  <si>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</si>
  <si>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</si>
  <si>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</si>
  <si>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</si>
  <si>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</si>
  <si>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</si>
  <si>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</si>
  <si>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</si>
  <si>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</si>
  <si>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</si>
  <si>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</si>
  <si>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</si>
  <si>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</si>
  <si>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</si>
  <si>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</si>
  <si>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</si>
  <si>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</si>
  <si>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</si>
  <si>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</si>
  <si>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</si>
  <si>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</si>
  <si>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</si>
  <si>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</si>
  <si>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</si>
  <si>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</si>
  <si>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</si>
  <si>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</si>
  <si>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</si>
  <si>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</si>
  <si>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</si>
  <si>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</si>
  <si>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</si>
  <si>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</si>
  <si>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</si>
  <si>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</si>
  <si>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</si>
  <si>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</si>
  <si>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</si>
  <si>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</si>
  <si>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</si>
  <si>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</si>
  <si>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</si>
  <si>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</si>
  <si>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</si>
  <si>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</si>
  <si>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</si>
  <si>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</si>
  <si>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</si>
  <si>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</si>
  <si>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</si>
  <si>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</si>
  <si>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</si>
  <si>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</si>
  <si>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</si>
  <si>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</si>
  <si>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</si>
  <si>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</si>
  <si>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</si>
  <si>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</si>
  <si>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</si>
  <si>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</si>
  <si>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</si>
  <si>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</si>
  <si>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</si>
  <si>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</si>
  <si>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</si>
  <si>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</si>
  <si>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</si>
  <si>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</si>
  <si>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</si>
  <si>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</si>
  <si>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</si>
  <si>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</si>
  <si>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</si>
  <si>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</si>
  <si>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</si>
  <si>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</si>
  <si>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</si>
  <si>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</si>
  <si>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</si>
  <si>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</si>
  <si>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</si>
  <si>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</si>
  <si>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</si>
  <si>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</si>
  <si>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</si>
  <si>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</si>
  <si>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</si>
  <si>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</si>
  <si>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</si>
  <si>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</si>
  <si>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</si>
  <si>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</si>
  <si>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</si>
  <si>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</si>
  <si>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</si>
  <si>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</si>
  <si>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</si>
  <si>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</si>
  <si>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</si>
  <si>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</si>
  <si>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</si>
  <si>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</si>
  <si>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</si>
  <si>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</si>
  <si>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</si>
  <si>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</si>
  <si>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</si>
  <si>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</si>
  <si>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</si>
  <si>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</si>
  <si>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</si>
  <si>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</si>
  <si>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</si>
  <si>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</si>
  <si>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</si>
  <si>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</si>
  <si>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</si>
  <si>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</si>
  <si>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</si>
  <si>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</si>
  <si>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</si>
  <si>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</si>
  <si>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</si>
  <si>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</si>
  <si>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</si>
  <si>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</si>
  <si>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</si>
  <si>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</si>
  <si>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</si>
  <si>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</si>
  <si>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</si>
  <si>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</si>
  <si>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</si>
  <si>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</si>
  <si>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</si>
  <si>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</si>
  <si>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</si>
  <si>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</si>
  <si>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</si>
  <si>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</si>
  <si>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</si>
  <si>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</si>
  <si>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</si>
  <si>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</si>
  <si>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</si>
  <si>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</si>
  <si>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</si>
  <si>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</si>
  <si>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</si>
  <si>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</si>
  <si>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</si>
  <si>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</si>
  <si>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</si>
  <si>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</si>
  <si>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</si>
  <si>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</si>
  <si>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</si>
  <si>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</si>
  <si>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</si>
  <si>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</si>
  <si>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</si>
  <si>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</si>
  <si>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</si>
  <si>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</si>
  <si>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</si>
  <si>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</si>
  <si>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</si>
  <si>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</si>
  <si>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</si>
  <si>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</si>
  <si>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</si>
  <si>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</si>
  <si>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</si>
  <si>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</si>
  <si>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</si>
  <si>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</si>
  <si>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</si>
  <si>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</si>
  <si>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</si>
  <si>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</si>
  <si>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</si>
  <si>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</si>
  <si>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</si>
  <si>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</si>
  <si>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</si>
  <si>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</si>
  <si>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</si>
  <si>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</si>
  <si>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</si>
  <si>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</si>
  <si>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</si>
  <si>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</si>
  <si>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</si>
  <si>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</si>
  <si>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</si>
  <si>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</si>
  <si>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</si>
  <si>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</si>
  <si>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</si>
  <si>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</si>
  <si>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</si>
  <si>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</si>
  <si>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</si>
  <si>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</si>
  <si>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</si>
  <si>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</si>
  <si>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</si>
  <si>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</si>
  <si>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</si>
  <si>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</si>
  <si>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</si>
  <si>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</si>
  <si>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</si>
  <si>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</si>
  <si>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</si>
  <si>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</si>
  <si>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</si>
  <si>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</si>
  <si>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</si>
  <si>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</si>
  <si>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</si>
  <si>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</si>
  <si>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</si>
  <si>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</si>
  <si>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</si>
  <si>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</si>
  <si>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</si>
  <si>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</si>
  <si>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</si>
  <si>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</si>
  <si>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</si>
  <si>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</si>
  <si>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</si>
  <si>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</si>
  <si>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</si>
  <si>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</si>
  <si>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</si>
  <si>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</si>
  <si>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</si>
  <si>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</si>
  <si>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</si>
  <si>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</si>
  <si>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</si>
  <si>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</si>
  <si>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</si>
  <si>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</si>
  <si>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</si>
  <si>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</si>
  <si>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</si>
  <si>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</si>
  <si>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</si>
  <si>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</si>
  <si>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</si>
  <si>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</si>
  <si>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</si>
  <si>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</si>
  <si>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</si>
  <si>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</si>
  <si>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</si>
  <si>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</si>
  <si>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</si>
  <si>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</si>
  <si>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</si>
  <si>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</si>
  <si>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</si>
  <si>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</si>
  <si>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</si>
  <si>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</si>
  <si>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</si>
  <si>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</si>
  <si>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</si>
  <si>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</si>
  <si>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</si>
  <si>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</si>
  <si>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</si>
  <si>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</si>
  <si>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</si>
  <si>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</si>
  <si>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</si>
  <si>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</si>
  <si>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</si>
  <si>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</si>
  <si>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</si>
  <si>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</si>
  <si>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</si>
  <si>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</si>
  <si>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</si>
  <si>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</si>
  <si>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</si>
  <si>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</si>
  <si>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</si>
  <si>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</si>
  <si>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</si>
  <si>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</si>
  <si>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</si>
  <si>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</si>
  <si>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</si>
  <si>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</si>
  <si>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</si>
  <si>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</si>
  <si>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</si>
  <si>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</si>
  <si>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</si>
  <si>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</si>
  <si>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</si>
  <si>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</si>
  <si>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</si>
  <si>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</si>
  <si>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</si>
  <si>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</si>
  <si>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</si>
  <si>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</si>
  <si>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</si>
  <si>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</si>
  <si>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</si>
  <si>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</si>
  <si>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</si>
  <si>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</si>
  <si>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</si>
  <si>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</si>
  <si>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</si>
  <si>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</si>
  <si>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</si>
  <si>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</si>
  <si>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</si>
  <si>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</si>
  <si>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</si>
  <si>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</si>
  <si>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</si>
  <si>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</si>
  <si>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</si>
  <si>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</si>
  <si>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</si>
  <si>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</si>
  <si>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</si>
  <si>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</si>
  <si>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</si>
  <si>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</si>
  <si>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</si>
  <si>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</si>
  <si>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</si>
  <si>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</si>
  <si>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</si>
  <si>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</si>
  <si>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</si>
  <si>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</si>
  <si>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</si>
  <si>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</si>
  <si>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</si>
  <si>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</si>
  <si>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</si>
  <si>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</si>
  <si>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</si>
  <si>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</si>
  <si>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</si>
  <si>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</si>
  <si>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</si>
  <si>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</si>
  <si>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</si>
  <si>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</si>
  <si>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</si>
  <si>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</si>
  <si>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</si>
  <si>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</si>
  <si>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</si>
  <si>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</si>
  <si>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</si>
  <si>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</si>
  <si>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</si>
  <si>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</si>
  <si>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</si>
  <si>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</si>
  <si>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</si>
  <si>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</si>
  <si>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</si>
  <si>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</si>
  <si>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</si>
  <si>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</si>
  <si>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</si>
  <si>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</si>
  <si>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</si>
  <si>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</si>
  <si>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</si>
  <si>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</si>
  <si>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</si>
  <si>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</si>
  <si>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</si>
  <si>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</si>
  <si>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</si>
  <si>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</si>
  <si>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</si>
  <si>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</si>
  <si>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</si>
  <si>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</si>
  <si>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</si>
  <si>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</si>
  <si>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</si>
  <si>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</si>
  <si>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</si>
  <si>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</si>
  <si>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</si>
  <si>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</si>
  <si>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</si>
  <si>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</si>
  <si>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</si>
  <si>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</si>
  <si>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</si>
  <si>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</si>
  <si>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</si>
  <si>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</si>
  <si>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</si>
  <si>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</si>
  <si>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</si>
  <si>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</si>
  <si>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</si>
  <si>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</si>
  <si>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</si>
  <si>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</si>
  <si>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</si>
  <si>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</si>
  <si>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</si>
  <si>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</si>
  <si>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</si>
  <si>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</si>
  <si>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</si>
  <si>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</si>
  <si>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</si>
  <si>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</si>
  <si>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</si>
  <si>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</si>
  <si>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</si>
  <si>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</si>
  <si>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</si>
  <si>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</si>
  <si>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</si>
  <si>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</si>
  <si>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</si>
  <si>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</si>
  <si>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</si>
  <si>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</si>
  <si>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</si>
  <si>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</si>
  <si>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</si>
  <si>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</si>
  <si>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</si>
  <si>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</si>
  <si>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</si>
  <si>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</si>
  <si>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</si>
  <si>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</si>
  <si>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</si>
  <si>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</si>
  <si>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</si>
  <si>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</si>
  <si>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</si>
  <si>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</si>
  <si>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</si>
  <si>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</si>
  <si>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</si>
  <si>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</si>
  <si>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</si>
  <si>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</si>
  <si>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</si>
  <si>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</si>
  <si>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</si>
  <si>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</si>
  <si>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</si>
  <si>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</si>
  <si>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</si>
  <si>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</si>
  <si>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</si>
  <si>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</si>
  <si>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</si>
  <si>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</si>
  <si>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</si>
  <si>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</si>
  <si>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</si>
  <si>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</si>
  <si>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</si>
  <si>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</si>
  <si>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</si>
  <si>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</si>
  <si>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</si>
  <si>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</si>
  <si>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</si>
  <si>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</si>
  <si>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</si>
  <si>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</si>
  <si>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</si>
  <si>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</si>
  <si>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</si>
  <si>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</si>
  <si>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</si>
  <si>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</si>
  <si>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</si>
  <si>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</si>
  <si>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</si>
  <si>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</si>
  <si>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</si>
  <si>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</si>
  <si>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</si>
  <si>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</si>
  <si>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</si>
  <si>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</si>
  <si>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</si>
  <si>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</si>
  <si>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</si>
  <si>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</si>
  <si>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</si>
  <si>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</si>
  <si>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</si>
  <si>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</si>
  <si>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</si>
  <si>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</si>
  <si>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</si>
  <si>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</si>
  <si>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</si>
  <si>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</si>
  <si>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</si>
  <si>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</si>
  <si>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</si>
  <si>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</si>
  <si>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</si>
  <si>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</si>
  <si>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</si>
  <si>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</si>
  <si>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</si>
  <si>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</si>
  <si>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</si>
  <si>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</si>
  <si>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</si>
  <si>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</si>
  <si>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</si>
  <si>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</si>
  <si>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</si>
  <si>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</si>
  <si>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</si>
  <si>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</si>
  <si>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</si>
  <si>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</si>
  <si>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</si>
  <si>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</si>
  <si>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</si>
  <si>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</si>
  <si>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</si>
  <si>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</si>
  <si>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</si>
  <si>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</si>
  <si>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</si>
  <si>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</si>
  <si>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</si>
  <si>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</si>
  <si>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</si>
  <si>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</si>
  <si>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</si>
  <si>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</si>
  <si>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</si>
  <si>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</si>
  <si>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</si>
  <si>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</si>
  <si>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</si>
  <si>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</si>
  <si>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</si>
  <si>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</si>
  <si>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</si>
  <si>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</si>
  <si>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</si>
  <si>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</si>
  <si>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</si>
  <si>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</si>
  <si>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</si>
  <si>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</si>
  <si>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</si>
  <si>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</si>
  <si>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</si>
  <si>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</si>
  <si>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</si>
  <si>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</si>
  <si>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</si>
  <si>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</si>
  <si>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</si>
  <si>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</si>
  <si>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</si>
  <si>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</si>
  <si>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</si>
  <si>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</si>
  <si>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</si>
  <si>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</si>
  <si>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</si>
  <si>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</si>
  <si>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</si>
  <si>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</si>
  <si>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</si>
  <si>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</si>
  <si>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</si>
  <si>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</si>
  <si>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</si>
  <si>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</si>
  <si>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</si>
  <si>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</si>
  <si>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</si>
  <si>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</si>
  <si>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</si>
  <si>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</si>
  <si>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</si>
  <si>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</si>
  <si>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</si>
  <si>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</si>
  <si>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</si>
  <si>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</si>
  <si>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</si>
  <si>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</si>
  <si>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</si>
  <si>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</si>
  <si>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</si>
  <si>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</si>
  <si>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</si>
  <si>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</si>
  <si>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</si>
  <si>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</si>
  <si>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</si>
  <si>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</si>
  <si>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</si>
  <si>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</si>
  <si>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</si>
  <si>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</si>
  <si>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</si>
  <si>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</si>
  <si>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</si>
  <si>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</si>
  <si>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</si>
  <si>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</si>
  <si>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</si>
  <si>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</si>
  <si>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</si>
  <si>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</si>
  <si>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</si>
  <si>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</si>
  <si>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</si>
  <si>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</si>
  <si>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</si>
  <si>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</si>
  <si>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</si>
  <si>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</si>
  <si>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</si>
  <si>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</si>
  <si>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</si>
  <si>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</si>
  <si>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</si>
  <si>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</si>
  <si>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</si>
  <si>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</si>
  <si>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</si>
  <si>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</si>
  <si>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</si>
  <si>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</si>
  <si>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</si>
  <si>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</si>
  <si>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</si>
  <si>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</si>
  <si>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</si>
  <si>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</si>
  <si>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</si>
  <si>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</si>
  <si>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</si>
  <si>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</si>
  <si>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</si>
  <si>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</si>
  <si>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</si>
  <si>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</si>
  <si>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</si>
  <si>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</si>
  <si>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</si>
  <si>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</si>
  <si>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</si>
  <si>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</si>
  <si>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</si>
  <si>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</si>
  <si>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</si>
  <si>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</si>
  <si>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</si>
  <si>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</si>
  <si>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</si>
  <si>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</si>
  <si>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</si>
  <si>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</si>
  <si>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</si>
  <si>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</si>
  <si>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</si>
  <si>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</si>
  <si>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</si>
  <si>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</si>
  <si>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</si>
  <si>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</si>
  <si>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</si>
  <si>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</si>
  <si>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</si>
  <si>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</si>
  <si>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</si>
  <si>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</si>
  <si>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</si>
  <si>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</si>
  <si>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</si>
  <si>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</si>
  <si>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</si>
  <si>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</si>
  <si>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</si>
  <si>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</si>
  <si>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</si>
  <si>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</si>
  <si>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</si>
  <si>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</si>
  <si>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</si>
  <si>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</si>
  <si>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</si>
  <si>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</si>
  <si>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</si>
  <si>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</si>
  <si>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</si>
  <si>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</si>
  <si>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</si>
  <si>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</si>
  <si>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</si>
  <si>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</si>
  <si>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</si>
  <si>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</si>
  <si>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</si>
  <si>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</si>
  <si>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</si>
  <si>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</si>
  <si>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</si>
  <si>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</si>
  <si>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</si>
  <si>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</si>
  <si>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</si>
  <si>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</si>
  <si>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</si>
  <si>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</si>
  <si>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</si>
  <si>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</si>
  <si>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</si>
  <si>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</si>
  <si>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</si>
  <si>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</si>
  <si>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</si>
  <si>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</si>
  <si>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</si>
  <si>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</si>
  <si>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</si>
  <si>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</si>
  <si>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</si>
  <si>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</si>
  <si>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</si>
  <si>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</si>
  <si>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</si>
  <si>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</si>
  <si>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</si>
  <si>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</si>
  <si>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</si>
  <si>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</si>
  <si>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</si>
  <si>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</si>
  <si>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</si>
  <si>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</si>
  <si>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</si>
  <si>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</si>
  <si>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</si>
  <si>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</si>
  <si>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</si>
  <si>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</si>
  <si>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</si>
  <si>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</si>
  <si>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</si>
  <si>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</si>
  <si>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</si>
  <si>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</si>
  <si>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</si>
  <si>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</si>
  <si>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</si>
  <si>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</si>
  <si>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</si>
  <si>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</si>
  <si>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</si>
  <si>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</si>
  <si>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</si>
  <si>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</si>
  <si>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</si>
  <si>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</si>
  <si>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</si>
  <si>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</si>
  <si>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</si>
  <si>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</si>
  <si>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</si>
  <si>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</si>
  <si>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</si>
  <si>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</si>
  <si>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</si>
  <si>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</si>
  <si>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</si>
  <si>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</si>
  <si>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</si>
  <si>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</si>
  <si>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</si>
  <si>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</si>
  <si>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</si>
  <si>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</si>
  <si>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</si>
  <si>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</si>
  <si>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</si>
  <si>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</si>
  <si>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</si>
  <si>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</si>
  <si>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</si>
  <si>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</si>
  <si>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</si>
  <si>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</si>
  <si>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</si>
  <si>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</si>
  <si>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</si>
  <si>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</si>
  <si>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</si>
  <si>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</si>
  <si>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</si>
  <si>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</si>
  <si>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</si>
  <si>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</si>
  <si>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</si>
  <si>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</si>
  <si>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</si>
  <si>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</si>
  <si>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</si>
  <si>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</si>
  <si>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</si>
  <si>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</si>
  <si>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</si>
  <si>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</si>
  <si>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</si>
  <si>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</si>
  <si>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</si>
  <si>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</si>
  <si>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</si>
  <si>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</si>
  <si>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</si>
  <si>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</si>
  <si>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</si>
  <si>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</si>
  <si>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</si>
  <si>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</si>
  <si>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</si>
  <si>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</si>
  <si>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</si>
  <si>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</si>
  <si>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</si>
  <si>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</si>
  <si>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</si>
  <si>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</si>
  <si>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</si>
  <si>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</si>
  <si>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</si>
  <si>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</si>
  <si>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</si>
  <si>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</si>
  <si>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</si>
  <si>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</si>
  <si>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</si>
  <si>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</si>
  <si>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</si>
  <si>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</si>
  <si>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</si>
  <si>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</si>
  <si>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</si>
  <si>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</si>
  <si>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</si>
  <si>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</si>
  <si>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</si>
  <si>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</si>
  <si>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</si>
  <si>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</si>
  <si>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</si>
  <si>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</si>
  <si>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</si>
  <si>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</si>
  <si>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</si>
  <si>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</si>
  <si>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</si>
  <si>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</si>
  <si>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</si>
  <si>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</si>
  <si>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</si>
  <si>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</si>
  <si>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</si>
  <si>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</si>
  <si>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</si>
  <si>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</si>
  <si>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</si>
  <si>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</si>
  <si>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</si>
  <si>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</si>
  <si>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</si>
  <si>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</si>
  <si>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</si>
  <si>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</si>
  <si>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</si>
  <si>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</si>
  <si>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</si>
  <si>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</si>
  <si>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</si>
  <si>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</si>
  <si>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</si>
  <si>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</si>
  <si>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</si>
  <si>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</si>
  <si>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</si>
  <si>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</si>
  <si>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</si>
  <si>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</si>
  <si>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</si>
  <si>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</si>
  <si>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</si>
  <si>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</si>
  <si>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</si>
  <si>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</si>
  <si>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</si>
  <si>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</si>
  <si>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</si>
  <si>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</si>
  <si>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</si>
  <si>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</si>
  <si>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</si>
  <si>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</si>
  <si>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</si>
  <si>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</si>
  <si>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</si>
  <si>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</si>
  <si>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</si>
  <si>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</si>
  <si>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</si>
  <si>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</si>
  <si>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</si>
  <si>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</si>
  <si>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</si>
  <si>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</si>
  <si>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</si>
  <si>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</si>
  <si>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</si>
  <si>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</si>
  <si>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</si>
  <si>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</si>
  <si>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</si>
  <si>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</si>
  <si>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</si>
  <si>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</si>
  <si>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</si>
  <si>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</si>
  <si>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</si>
  <si>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</si>
  <si>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</si>
  <si>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</si>
  <si>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</si>
  <si>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</si>
  <si>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</si>
  <si>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</si>
  <si>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</si>
  <si>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</si>
  <si>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</si>
  <si>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</si>
  <si>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</si>
  <si>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</si>
  <si>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</si>
  <si>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</si>
  <si>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</si>
  <si>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</si>
  <si>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</si>
  <si>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</si>
  <si>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</si>
  <si>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</si>
  <si>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</si>
  <si>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</si>
  <si>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</si>
  <si>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</si>
  <si>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</si>
  <si>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</si>
  <si>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</si>
  <si>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</si>
  <si>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</si>
  <si>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</si>
  <si>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</si>
  <si>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</si>
  <si>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</si>
  <si>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</si>
  <si>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</si>
  <si>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</si>
  <si>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</si>
  <si>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</si>
  <si>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</si>
  <si>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</si>
  <si>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</si>
  <si>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</si>
  <si>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</si>
  <si>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</si>
  <si>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</si>
  <si>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</si>
  <si>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</si>
  <si>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</si>
  <si>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</si>
  <si>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</si>
  <si>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</si>
  <si>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</si>
  <si>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</si>
  <si>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</si>
  <si>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</si>
  <si>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</si>
  <si>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</si>
  <si>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</si>
  <si>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</si>
  <si>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</si>
  <si>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</si>
  <si>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</si>
  <si>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</si>
  <si>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</si>
  <si>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</si>
  <si>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</si>
  <si>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</si>
  <si>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</si>
  <si>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</si>
  <si>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</si>
  <si>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</si>
  <si>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</si>
  <si>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</si>
  <si>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</si>
  <si>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</si>
  <si>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</si>
  <si>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</si>
  <si>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</si>
  <si>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</si>
  <si>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</si>
  <si>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</si>
  <si>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</si>
  <si>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</si>
  <si>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</si>
  <si>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</si>
  <si>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</si>
  <si>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</si>
  <si>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</si>
  <si>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</si>
  <si>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</si>
  <si>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</si>
  <si>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</si>
  <si>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</si>
  <si>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</si>
  <si>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</si>
  <si>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</si>
  <si>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</si>
  <si>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</si>
  <si>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</si>
  <si>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</si>
  <si>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</si>
  <si>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</si>
  <si>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</si>
  <si>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</si>
  <si>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</si>
  <si>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</si>
  <si>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</si>
  <si>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</si>
  <si>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</si>
  <si>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</si>
  <si>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</si>
  <si>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</si>
  <si>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</si>
  <si>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</si>
  <si>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</si>
  <si>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</si>
  <si>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</si>
  <si>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</si>
  <si>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</si>
  <si>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</si>
  <si>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</si>
  <si>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</si>
  <si>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</si>
  <si>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</si>
  <si>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</si>
  <si>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</si>
  <si>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</si>
  <si>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</si>
  <si>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</si>
  <si>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</si>
  <si>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</si>
  <si>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</si>
  <si>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</si>
  <si>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</si>
  <si>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</si>
  <si>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</si>
  <si>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</si>
  <si>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</si>
  <si>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</si>
  <si>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</si>
  <si>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</si>
  <si>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</si>
  <si>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</si>
  <si>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</si>
  <si>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</si>
  <si>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</si>
  <si>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</si>
  <si>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</si>
  <si>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</si>
  <si>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</si>
  <si>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</si>
  <si>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</si>
  <si>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</si>
  <si>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</si>
  <si>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</si>
  <si>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</si>
  <si>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</si>
  <si>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</si>
  <si>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</si>
  <si>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</si>
  <si>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</si>
  <si>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</si>
  <si>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</si>
  <si>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</si>
  <si>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</si>
  <si>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</si>
  <si>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</si>
  <si>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</si>
  <si>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</si>
  <si>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</si>
  <si>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</si>
  <si>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</si>
  <si>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</si>
  <si>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</si>
  <si>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</si>
  <si>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</si>
  <si>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</si>
  <si>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</si>
  <si>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</si>
  <si>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</si>
  <si>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</si>
  <si>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</si>
  <si>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</si>
  <si>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</si>
  <si>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</si>
  <si>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</si>
  <si>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</si>
  <si>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</si>
  <si>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</si>
  <si>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</si>
  <si>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</si>
  <si>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</si>
  <si>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</si>
  <si>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</si>
  <si>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</si>
  <si>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</si>
  <si>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</si>
  <si>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</si>
  <si>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</si>
  <si>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</si>
  <si>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</si>
  <si>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</si>
  <si>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</si>
  <si>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</si>
  <si>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</si>
  <si>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</si>
  <si>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</si>
  <si>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</si>
  <si>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</si>
  <si>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</si>
  <si>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</si>
  <si>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</si>
  <si>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</si>
  <si>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</si>
  <si>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</si>
  <si>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</si>
  <si>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</si>
  <si>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</si>
  <si>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</si>
  <si>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</si>
  <si>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</si>
  <si>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</si>
  <si>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</si>
  <si>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</si>
  <si>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</si>
  <si>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</si>
  <si>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</si>
  <si>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</si>
  <si>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</si>
  <si>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</si>
  <si>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</si>
  <si>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</si>
  <si>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</si>
  <si>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</si>
  <si>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</si>
  <si>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</si>
  <si>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</si>
  <si>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</si>
  <si>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</si>
  <si>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</si>
  <si>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</si>
  <si>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</si>
  <si>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</si>
  <si>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</si>
  <si>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</si>
  <si>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</si>
  <si>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</si>
  <si>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</si>
  <si>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</si>
  <si>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</si>
  <si>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</si>
  <si>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</si>
  <si>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</si>
  <si>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</si>
  <si>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</si>
  <si>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</si>
  <si>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</si>
  <si>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</si>
  <si>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</si>
  <si>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</si>
  <si>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</si>
  <si>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</si>
  <si>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</si>
  <si>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</si>
  <si>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</si>
  <si>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</si>
  <si>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</si>
  <si>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</si>
  <si>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</si>
  <si>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</si>
  <si>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</si>
  <si>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</si>
  <si>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</si>
  <si>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</si>
  <si>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</si>
  <si>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</si>
  <si>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</si>
  <si>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</si>
  <si>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</si>
  <si>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</si>
  <si>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</si>
  <si>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</si>
  <si>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</si>
  <si>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</si>
  <si>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</si>
  <si>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</si>
  <si>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</si>
  <si>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</si>
  <si>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</si>
  <si>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</si>
  <si>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</si>
  <si>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</si>
  <si>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</si>
  <si>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</si>
  <si>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</si>
  <si>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</si>
  <si>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</si>
  <si>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</si>
  <si>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</si>
  <si>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</si>
  <si>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</si>
  <si>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</si>
  <si>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</si>
  <si>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</si>
  <si>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</si>
  <si>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</si>
  <si>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</si>
  <si>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</si>
  <si>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</si>
  <si>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</si>
  <si>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</si>
  <si>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</si>
  <si>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</si>
  <si>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</si>
  <si>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</si>
  <si>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</si>
  <si>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</si>
  <si>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</si>
  <si>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</si>
  <si>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</si>
  <si>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</si>
  <si>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</si>
  <si>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</si>
  <si>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</si>
  <si>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</si>
  <si>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</si>
  <si>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</si>
  <si>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</si>
  <si>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</si>
  <si>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</si>
  <si>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</si>
  <si>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</si>
  <si>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</si>
  <si>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</si>
  <si>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</si>
  <si>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</si>
  <si>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</si>
  <si>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</si>
  <si>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</si>
  <si>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</si>
  <si>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</si>
  <si>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</si>
  <si>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</si>
  <si>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</si>
  <si>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</si>
  <si>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</si>
  <si>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</si>
  <si>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</si>
  <si>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</si>
  <si>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</si>
  <si>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</si>
  <si>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</si>
  <si>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</si>
  <si>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</si>
  <si>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</si>
  <si>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</si>
  <si>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</si>
  <si>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</si>
  <si>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</si>
  <si>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</si>
  <si>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</si>
  <si>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</si>
  <si>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</si>
  <si>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</si>
  <si>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</si>
  <si>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</si>
  <si>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</si>
  <si>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</si>
  <si>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</si>
  <si>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</si>
  <si>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</si>
  <si>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</si>
  <si>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</si>
  <si>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</si>
  <si>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</si>
  <si>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</si>
  <si>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</si>
  <si>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</si>
  <si>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</si>
  <si>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</si>
  <si>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</si>
  <si>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</si>
  <si>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</si>
  <si>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</si>
  <si>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</si>
  <si>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</si>
  <si>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</si>
  <si>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</si>
  <si>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</si>
  <si>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</si>
  <si>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</si>
  <si>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</si>
  <si>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</si>
  <si>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</si>
  <si>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</si>
  <si>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</si>
  <si>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</si>
  <si>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</si>
  <si>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</si>
  <si>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</si>
  <si>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</si>
  <si>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</si>
  <si>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</si>
  <si>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</si>
  <si>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</si>
  <si>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</si>
  <si>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</si>
  <si>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</si>
  <si>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</si>
  <si>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</si>
  <si>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</si>
  <si>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</si>
  <si>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</si>
  <si>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</si>
  <si>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</si>
  <si>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</si>
  <si>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</si>
  <si>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</si>
  <si>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</si>
  <si>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</si>
  <si>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</si>
  <si>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</si>
  <si>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</si>
  <si>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</si>
  <si>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</si>
  <si>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</si>
  <si>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</si>
  <si>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</si>
  <si>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</si>
  <si>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</si>
  <si>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</si>
  <si>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</si>
  <si>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</si>
  <si>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</si>
  <si>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</si>
  <si>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</si>
  <si>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</si>
  <si>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</si>
  <si>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</si>
  <si>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</si>
  <si>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</si>
  <si>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</si>
  <si>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</si>
  <si>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</si>
  <si>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</si>
  <si>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</si>
  <si>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</si>
  <si>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</si>
  <si>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</si>
  <si>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</si>
  <si>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</si>
  <si>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</si>
  <si>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</si>
  <si>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</si>
  <si>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</si>
  <si>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</si>
  <si>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</si>
  <si>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</si>
  <si>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</si>
  <si>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</si>
  <si>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</si>
  <si>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</si>
  <si>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</si>
  <si>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</si>
  <si>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</si>
  <si>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</si>
  <si>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</si>
  <si>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</si>
  <si>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</si>
  <si>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</si>
  <si>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</si>
  <si>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</si>
  <si>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</si>
  <si>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</si>
  <si>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</si>
  <si>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</si>
  <si>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</si>
  <si>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</si>
  <si>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</si>
  <si>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</si>
  <si>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</si>
  <si>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</si>
  <si>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</si>
  <si>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</si>
  <si>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</si>
  <si>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</si>
  <si>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</si>
  <si>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</si>
  <si>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</si>
  <si>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</si>
  <si>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</si>
  <si>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</si>
  <si>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</si>
  <si>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</si>
  <si>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</si>
  <si>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</si>
  <si>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</si>
  <si>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</si>
  <si>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</si>
  <si>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</si>
  <si>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</si>
  <si>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</si>
  <si>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</si>
  <si>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</si>
  <si>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</si>
  <si>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</si>
  <si>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</si>
  <si>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</si>
  <si>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</si>
  <si>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</si>
  <si>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</si>
  <si>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</si>
  <si>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</si>
  <si>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</si>
  <si>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</si>
  <si>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</si>
  <si>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</si>
  <si>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</si>
  <si>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</si>
  <si>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</si>
  <si>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</si>
  <si>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</si>
  <si>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</si>
  <si>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</si>
  <si>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</si>
  <si>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</si>
  <si>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</si>
  <si>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</si>
  <si>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</si>
  <si>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</si>
  <si>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</si>
  <si>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</si>
  <si>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</si>
  <si>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</si>
  <si>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</si>
  <si>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</si>
  <si>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</si>
  <si>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</si>
  <si>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</si>
  <si>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</si>
  <si>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</si>
  <si>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</si>
  <si>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</si>
  <si>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</si>
  <si>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</si>
  <si>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</si>
  <si>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</si>
  <si>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</si>
  <si>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</si>
  <si>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</si>
  <si>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</si>
  <si>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</si>
  <si>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</si>
  <si>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</si>
  <si>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</si>
  <si>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</si>
  <si>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</si>
  <si>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</si>
  <si>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</si>
  <si>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</si>
  <si>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</si>
  <si>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</si>
  <si>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</si>
  <si>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</si>
  <si>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</si>
  <si>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</si>
  <si>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</si>
  <si>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</si>
  <si>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</si>
  <si>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</si>
  <si>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</si>
  <si>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</si>
  <si>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</si>
  <si>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</si>
  <si>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</si>
  <si>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</si>
  <si>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</si>
  <si>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</si>
  <si>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</si>
  <si>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</si>
  <si>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</si>
  <si>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</si>
  <si>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</si>
  <si>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</si>
  <si>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</si>
  <si>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</si>
  <si>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</si>
  <si>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</si>
  <si>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</si>
  <si>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</si>
  <si>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</si>
  <si>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</si>
  <si>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</si>
  <si>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</si>
  <si>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</si>
  <si>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</si>
  <si>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</si>
  <si>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</si>
  <si>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</si>
  <si>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</si>
  <si>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</si>
  <si>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</si>
  <si>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</si>
  <si>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</si>
  <si>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</si>
  <si>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</si>
  <si>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</si>
  <si>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</si>
  <si>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</si>
  <si>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</si>
  <si>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</si>
  <si>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</si>
  <si>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</si>
  <si>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</si>
  <si>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</si>
  <si>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</si>
  <si>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</si>
  <si>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</si>
  <si>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</si>
  <si>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</si>
  <si>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</si>
  <si>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</si>
  <si>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</si>
  <si>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</si>
  <si>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</si>
  <si>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</si>
  <si>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</si>
  <si>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</si>
  <si>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</si>
  <si>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</si>
  <si>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</si>
  <si>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</si>
  <si>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</si>
  <si>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</si>
  <si>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</si>
  <si>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</si>
  <si>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</si>
  <si>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</si>
  <si>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</si>
  <si>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</si>
  <si>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</si>
  <si>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</si>
  <si>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</si>
  <si>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</si>
  <si>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</si>
  <si>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</si>
  <si>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</si>
  <si>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</si>
  <si>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</si>
  <si>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</si>
  <si>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</si>
  <si>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</si>
  <si>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</si>
  <si>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</si>
  <si>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</si>
  <si>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</si>
  <si>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</si>
  <si>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</si>
  <si>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</si>
  <si>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</si>
  <si>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</si>
  <si>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</si>
  <si>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</si>
  <si>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</si>
  <si>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</si>
  <si>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</si>
  <si>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</si>
  <si>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</si>
  <si>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</si>
  <si>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</si>
  <si>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</si>
  <si>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</si>
  <si>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</si>
  <si>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</si>
  <si>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</si>
  <si>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</si>
  <si>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</si>
  <si>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</si>
  <si>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</si>
  <si>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</si>
  <si>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</si>
  <si>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</si>
  <si>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</si>
  <si>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</si>
  <si>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</si>
  <si>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</si>
  <si>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</si>
  <si>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</si>
  <si>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</si>
  <si>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</si>
  <si>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</si>
  <si>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</si>
  <si>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</si>
  <si>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</si>
  <si>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</si>
  <si>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</si>
  <si>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</si>
  <si>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</si>
  <si>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</si>
  <si>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</si>
  <si>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</si>
  <si>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</si>
  <si>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</si>
  <si>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</si>
  <si>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</si>
  <si>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</si>
  <si>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</si>
  <si>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</si>
  <si>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</si>
  <si>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</si>
  <si>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</si>
  <si>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</si>
  <si>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</si>
  <si>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</si>
  <si>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</si>
  <si>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</si>
  <si>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</si>
  <si>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</si>
  <si>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</si>
  <si>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</si>
  <si>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</si>
  <si>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</si>
  <si>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</si>
  <si>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</si>
  <si>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</si>
  <si>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</si>
  <si>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</si>
  <si>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</si>
  <si>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</si>
  <si>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</si>
  <si>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</si>
  <si>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</si>
  <si>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</si>
  <si>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</si>
  <si>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</si>
  <si>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</si>
  <si>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</si>
  <si>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</si>
  <si>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</si>
  <si>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</si>
  <si>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</si>
  <si>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</si>
  <si>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</si>
  <si>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</si>
  <si>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</si>
  <si>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</si>
  <si>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</si>
  <si>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</si>
  <si>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</si>
  <si>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</si>
  <si>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</si>
  <si>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</si>
  <si>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</si>
  <si>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</si>
  <si>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</si>
  <si>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</si>
  <si>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</si>
  <si>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</si>
  <si>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</si>
  <si>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</si>
  <si>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</si>
  <si>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</si>
  <si>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</si>
  <si>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</si>
  <si>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</si>
  <si>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</si>
  <si>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</si>
  <si>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</si>
  <si>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</si>
  <si>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</si>
  <si>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</si>
  <si>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</si>
  <si>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</si>
  <si>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</si>
  <si>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</si>
  <si>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</si>
  <si>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</si>
  <si>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</si>
  <si>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</si>
  <si>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</si>
  <si>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</si>
  <si>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</si>
  <si>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</si>
  <si>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</si>
  <si>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</si>
  <si>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</si>
  <si>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</si>
  <si>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</si>
  <si>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</si>
  <si>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</si>
  <si>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</si>
  <si>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</si>
  <si>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</si>
  <si>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</si>
  <si>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</si>
  <si>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</si>
  <si>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</si>
  <si>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</si>
  <si>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</si>
  <si>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</si>
  <si>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</si>
  <si>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</si>
  <si>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</si>
  <si>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</si>
  <si>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</si>
  <si>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</si>
  <si>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</si>
  <si>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</si>
  <si>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</si>
  <si>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</si>
  <si>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</si>
  <si>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</si>
  <si>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</si>
  <si>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</si>
  <si>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</si>
  <si>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</si>
  <si>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</si>
  <si>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</si>
  <si>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</si>
  <si>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</si>
  <si>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</si>
  <si>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</si>
  <si>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</si>
  <si>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</si>
  <si>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</si>
  <si>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</si>
  <si>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</si>
  <si>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</si>
  <si>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</si>
  <si>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</si>
  <si>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</si>
  <si>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</si>
  <si>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</si>
  <si>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</si>
  <si>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</si>
  <si>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</si>
  <si>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</si>
  <si>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</si>
  <si>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</si>
  <si>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</si>
  <si>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</si>
  <si>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</si>
  <si>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</si>
  <si>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</si>
  <si>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</si>
  <si>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</si>
  <si>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</si>
  <si>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</si>
  <si>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</si>
  <si>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</si>
  <si>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</si>
  <si>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</si>
  <si>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</si>
  <si>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</si>
  <si>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</si>
  <si>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</si>
  <si>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</si>
  <si>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</si>
  <si>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</si>
  <si>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</si>
  <si>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</si>
  <si>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</si>
  <si>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</si>
  <si>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</si>
  <si>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</si>
  <si>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</si>
  <si>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</si>
  <si>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</si>
  <si>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</si>
  <si>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</si>
  <si>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</si>
  <si>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</si>
  <si>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</si>
  <si>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</si>
  <si>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</si>
  <si>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</si>
  <si>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</si>
  <si>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</si>
  <si>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</si>
  <si>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</si>
  <si>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</si>
  <si>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</si>
  <si>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</si>
  <si>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</si>
  <si>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</si>
  <si>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</si>
  <si>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</si>
  <si>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</si>
  <si>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</si>
  <si>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</si>
  <si>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</si>
  <si>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</si>
  <si>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</si>
  <si>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</si>
  <si>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</si>
  <si>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</si>
  <si>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</si>
  <si>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</si>
  <si>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</si>
  <si>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</si>
  <si>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</si>
  <si>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</si>
  <si>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</si>
  <si>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</si>
  <si>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</si>
  <si>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</si>
  <si>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</si>
  <si>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</si>
  <si>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</si>
  <si>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</si>
  <si>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</si>
  <si>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</si>
  <si>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</si>
  <si>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</si>
  <si>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</si>
  <si>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</si>
  <si>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</si>
  <si>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</si>
  <si>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</si>
  <si>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</si>
  <si>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</si>
  <si>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</si>
  <si>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</si>
  <si>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</si>
  <si>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</si>
  <si>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</si>
  <si>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</si>
  <si>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</si>
  <si>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</si>
  <si>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</si>
  <si>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</si>
  <si>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</si>
  <si>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</si>
  <si>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</si>
  <si>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</si>
  <si>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</si>
  <si>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</si>
  <si>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</si>
  <si>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</si>
  <si>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</si>
  <si>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</si>
  <si>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</si>
  <si>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</si>
  <si>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</si>
  <si>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</si>
  <si>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</si>
  <si>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</si>
  <si>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</si>
  <si>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</si>
  <si>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</si>
  <si>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</si>
  <si>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</si>
  <si>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</si>
  <si>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</si>
  <si>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</si>
  <si>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</si>
  <si>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</si>
  <si>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</si>
  <si>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</si>
  <si>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</si>
  <si>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</si>
  <si>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</si>
  <si>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</si>
  <si>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</si>
  <si>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</si>
  <si>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</si>
  <si>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</si>
  <si>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</si>
  <si>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</si>
  <si>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</si>
  <si>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</si>
  <si>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</si>
  <si>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</si>
  <si>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</si>
  <si>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</si>
  <si>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</si>
  <si>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</si>
  <si>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</si>
  <si>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</si>
  <si>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</si>
  <si>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</si>
  <si>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</si>
  <si>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</si>
  <si>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</si>
  <si>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</si>
  <si>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</si>
  <si>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</si>
  <si>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</si>
  <si>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</si>
  <si>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</si>
  <si>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</si>
  <si>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</si>
  <si>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</si>
  <si>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</si>
  <si>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</si>
  <si>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</si>
  <si>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</si>
  <si>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</si>
  <si>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</si>
  <si>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</si>
  <si>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</si>
  <si>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</si>
  <si>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</si>
  <si>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</si>
  <si>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</si>
  <si>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</si>
  <si>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</si>
  <si>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</si>
  <si>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</si>
  <si>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</si>
  <si>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</si>
  <si>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</si>
  <si>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</si>
  <si>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</si>
  <si>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</si>
  <si>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</si>
  <si>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</si>
  <si>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</si>
  <si>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</si>
  <si>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</si>
  <si>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</si>
  <si>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</si>
  <si>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</si>
  <si>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</si>
  <si>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</si>
  <si>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</si>
  <si>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</si>
  <si>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</si>
  <si>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</si>
  <si>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</si>
  <si>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</si>
  <si>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</si>
  <si>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</si>
  <si>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</si>
  <si>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</si>
  <si>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</si>
  <si>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</si>
  <si>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</si>
  <si>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</si>
  <si>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</si>
  <si>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</si>
  <si>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</si>
  <si>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</si>
  <si>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</si>
  <si>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</si>
  <si>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</si>
  <si>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</si>
  <si>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</si>
  <si>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</si>
  <si>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</si>
  <si>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</si>
  <si>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</si>
  <si>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</si>
  <si>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</si>
  <si>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</si>
  <si>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</si>
  <si>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</si>
  <si>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</si>
  <si>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</si>
  <si>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</si>
  <si>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</si>
  <si>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</si>
  <si>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</si>
  <si>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</si>
  <si>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</si>
  <si>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</si>
  <si>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</si>
  <si>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</si>
  <si>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</si>
  <si>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</si>
  <si>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</si>
  <si>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</si>
  <si>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</si>
  <si>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</si>
  <si>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</si>
  <si>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</si>
  <si>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</si>
  <si>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</si>
  <si>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</si>
  <si>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</si>
  <si>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</si>
  <si>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</si>
  <si>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</si>
  <si>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</si>
  <si>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</si>
  <si>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</si>
  <si>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</si>
  <si>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</si>
  <si>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</si>
  <si>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</si>
  <si>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</si>
  <si>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</si>
  <si>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</si>
  <si>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</si>
  <si>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</si>
  <si>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</si>
  <si>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</si>
  <si>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</si>
  <si>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</si>
  <si>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</si>
  <si>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</si>
  <si>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</si>
  <si>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</si>
  <si>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</si>
  <si>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</si>
  <si>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</si>
  <si>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</si>
  <si>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</si>
  <si>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</si>
  <si>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</si>
  <si>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</si>
  <si>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</si>
  <si>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</si>
  <si>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</si>
  <si>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</si>
  <si>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</si>
  <si>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</si>
  <si>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</si>
  <si>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</si>
  <si>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</si>
  <si>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</si>
  <si>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</si>
  <si>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</si>
  <si>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</si>
  <si>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</si>
  <si>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</si>
  <si>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</si>
  <si>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</si>
  <si>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</si>
  <si>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</si>
  <si>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</si>
  <si>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</si>
  <si>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</si>
  <si>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</si>
  <si>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</si>
  <si>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</si>
  <si>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</si>
  <si>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</si>
  <si>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</si>
  <si>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</si>
  <si>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</si>
  <si>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</si>
  <si>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</si>
  <si>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</si>
  <si>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</si>
  <si>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</si>
  <si>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</si>
  <si>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</si>
  <si>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</si>
  <si>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</si>
  <si>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</si>
  <si>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</si>
  <si>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</si>
  <si>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</si>
  <si>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</si>
  <si>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</si>
  <si>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</si>
  <si>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</si>
  <si>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</si>
  <si>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</si>
  <si>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</si>
  <si>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</si>
  <si>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</si>
  <si>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</si>
  <si>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</si>
  <si>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</si>
  <si>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</si>
  <si>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</si>
  <si>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</si>
  <si>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</si>
  <si>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</si>
  <si>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</si>
  <si>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</si>
  <si>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</si>
  <si>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</si>
  <si>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</si>
  <si>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</si>
  <si>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</si>
  <si>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</si>
  <si>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</si>
  <si>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</si>
  <si>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</si>
  <si>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</si>
  <si>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</si>
  <si>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</si>
  <si>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</si>
  <si>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</si>
  <si>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</si>
  <si>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</si>
  <si>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</si>
  <si>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</si>
  <si>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</si>
  <si>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</si>
  <si>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</si>
  <si>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</si>
  <si>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</si>
  <si>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</si>
  <si>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</si>
  <si>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</si>
  <si>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</si>
  <si>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</si>
  <si>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</si>
  <si>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</si>
  <si>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</si>
  <si>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</si>
  <si>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</si>
  <si>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</si>
  <si>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</si>
  <si>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</si>
  <si>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</si>
  <si>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</si>
  <si>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</si>
  <si>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</si>
  <si>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</si>
  <si>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</si>
  <si>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</si>
  <si>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</si>
  <si>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</si>
  <si>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</si>
  <si>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</si>
  <si>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</si>
  <si>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</si>
  <si>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</si>
  <si>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</si>
  <si>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</si>
  <si>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</si>
  <si>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</si>
  <si>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</si>
  <si>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</si>
  <si>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</si>
  <si>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</si>
  <si>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</si>
  <si>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</si>
  <si>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</si>
  <si>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</si>
  <si>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</si>
  <si>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</si>
  <si>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</si>
  <si>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</si>
  <si>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</si>
  <si>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</si>
  <si>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</si>
  <si>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</si>
  <si>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</si>
  <si>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</si>
  <si>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</si>
  <si>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</si>
  <si>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</si>
  <si>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</si>
  <si>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</si>
  <si>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</si>
  <si>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</si>
  <si>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</si>
  <si>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</si>
  <si>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</si>
  <si>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</si>
  <si>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</si>
  <si>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</si>
  <si>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</si>
  <si>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</si>
  <si>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</si>
  <si>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</si>
  <si>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</si>
  <si>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</si>
  <si>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</si>
  <si>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</si>
  <si>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</si>
  <si>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</si>
  <si>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</si>
  <si>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</si>
  <si>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</si>
  <si>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</si>
  <si>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</si>
  <si>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</si>
  <si>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</si>
  <si>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</si>
  <si>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</si>
  <si>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</si>
  <si>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</si>
  <si>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</si>
  <si>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</si>
  <si>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</si>
  <si>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</si>
  <si>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</si>
  <si>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</si>
  <si>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</si>
  <si>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</si>
  <si>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</si>
  <si>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</si>
  <si>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</si>
  <si>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</si>
  <si>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</si>
  <si>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</si>
  <si>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</si>
  <si>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</si>
  <si>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</si>
  <si>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</si>
  <si>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</si>
  <si>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</si>
  <si>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</si>
  <si>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</si>
  <si>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</si>
  <si>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</si>
  <si>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</si>
  <si>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</si>
  <si>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</si>
  <si>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</si>
  <si>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</si>
  <si>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</si>
  <si>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</si>
  <si>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</si>
  <si>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</si>
  <si>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</si>
  <si>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</si>
  <si>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</si>
  <si>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</si>
  <si>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</si>
  <si>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</si>
  <si>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</si>
  <si>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</si>
  <si>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</si>
  <si>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</si>
  <si>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</si>
  <si>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</si>
  <si>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</si>
  <si>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</si>
  <si>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</si>
  <si>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</si>
  <si>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</si>
  <si>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</si>
  <si>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</si>
  <si>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</si>
  <si>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</si>
  <si>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</si>
  <si>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</si>
  <si>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</si>
  <si>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</si>
  <si>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</si>
  <si>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</si>
  <si>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</si>
  <si>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</si>
  <si>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</si>
  <si>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</si>
  <si>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</si>
  <si>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</si>
  <si>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</si>
  <si>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</si>
  <si>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</si>
  <si>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</si>
  <si>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</si>
  <si>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</si>
  <si>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</si>
  <si>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</si>
  <si>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</si>
  <si>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</si>
  <si>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</si>
  <si>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</si>
  <si>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</si>
  <si>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</si>
  <si>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</si>
  <si>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</si>
  <si>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</si>
  <si>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</si>
  <si>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</si>
  <si>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</si>
  <si>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</si>
  <si>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</si>
  <si>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</si>
  <si>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</si>
  <si>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</si>
  <si>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</si>
  <si>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</si>
  <si>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</si>
  <si>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</si>
  <si>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</si>
  <si>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</si>
  <si>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</si>
  <si>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</si>
  <si>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</si>
  <si>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</si>
  <si>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</si>
  <si>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</si>
  <si>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</si>
  <si>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</si>
  <si>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</si>
  <si>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</si>
  <si>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</si>
  <si>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</si>
  <si>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</si>
  <si>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</si>
  <si>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</si>
  <si>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</si>
  <si>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</si>
  <si>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</si>
  <si>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</si>
  <si>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</si>
  <si>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</si>
  <si>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</si>
  <si>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</si>
  <si>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</si>
  <si>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</si>
  <si>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</si>
  <si>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</si>
  <si>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</si>
  <si>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</si>
  <si>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</si>
  <si>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</si>
  <si>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</si>
  <si>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</si>
  <si>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</si>
  <si>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</si>
  <si>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</si>
  <si>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</si>
  <si>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</si>
  <si>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</si>
  <si>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</si>
  <si>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</si>
  <si>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</si>
  <si>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</si>
  <si>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</si>
  <si>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</si>
  <si>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</si>
  <si>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</si>
  <si>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</si>
  <si>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</si>
  <si>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</si>
  <si>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</si>
  <si>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</si>
  <si>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</si>
  <si>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</si>
  <si>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</si>
  <si>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</si>
  <si>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</si>
  <si>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</si>
  <si>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</si>
  <si>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</si>
  <si>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</si>
  <si>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</si>
  <si>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</si>
  <si>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</si>
  <si>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</si>
  <si>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</si>
  <si>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</si>
  <si>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</si>
  <si>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</si>
  <si>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</si>
  <si>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</si>
  <si>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</si>
  <si>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</si>
  <si>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</si>
  <si>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</si>
  <si>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</si>
  <si>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</si>
  <si>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</si>
  <si>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</si>
  <si>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</si>
  <si>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</si>
  <si>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</si>
  <si>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</si>
  <si>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</si>
  <si>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</si>
  <si>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</si>
  <si>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</si>
  <si>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</si>
  <si>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</si>
  <si>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</si>
  <si>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</si>
  <si>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</si>
  <si>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</si>
  <si>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</si>
  <si>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</si>
  <si>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</si>
  <si>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</si>
  <si>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</si>
  <si>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</si>
  <si>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</si>
  <si>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</si>
  <si>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</si>
  <si>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</si>
  <si>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</si>
  <si>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</si>
  <si>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</si>
  <si>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</si>
  <si>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</si>
  <si>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</si>
  <si>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</si>
  <si>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</si>
  <si>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</si>
  <si>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</si>
  <si>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</si>
  <si>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</si>
  <si>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</si>
  <si>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</si>
  <si>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</si>
  <si>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</si>
  <si>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</si>
  <si>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</si>
  <si>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</si>
  <si>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</si>
  <si>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</si>
  <si>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</si>
  <si>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</si>
  <si>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</si>
  <si>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</si>
  <si>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</si>
  <si>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</si>
  <si>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</si>
  <si>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</si>
  <si>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</si>
  <si>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</si>
  <si>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</si>
  <si>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</si>
  <si>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</si>
  <si>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</si>
  <si>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</si>
  <si>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</si>
  <si>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</si>
  <si>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</si>
  <si>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</si>
  <si>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</si>
  <si>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</si>
  <si>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</si>
  <si>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</si>
  <si>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</si>
  <si>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</si>
  <si>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</si>
  <si>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</si>
  <si>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</si>
  <si>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</si>
  <si>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</si>
  <si>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</si>
  <si>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</si>
  <si>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</si>
  <si>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</si>
  <si>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</si>
  <si>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</si>
  <si>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</si>
  <si>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</si>
  <si>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</si>
  <si>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</si>
  <si>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</si>
  <si>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</si>
  <si>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</si>
  <si>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</si>
  <si>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</si>
  <si>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</si>
  <si>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</si>
  <si>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</si>
  <si>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</si>
  <si>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</si>
  <si>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</si>
  <si>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</si>
  <si>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</si>
  <si>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</si>
  <si>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</si>
  <si>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</si>
  <si>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</si>
  <si>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</si>
  <si>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</si>
  <si>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</si>
  <si>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</si>
  <si>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</si>
  <si>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</si>
  <si>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</si>
  <si>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</si>
  <si>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</si>
  <si>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</si>
  <si>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</si>
  <si>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</si>
  <si>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</si>
  <si>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</si>
  <si>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</si>
  <si>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</si>
  <si>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</si>
  <si>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</si>
  <si>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</si>
  <si>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</si>
  <si>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</si>
  <si>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</si>
  <si>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</si>
  <si>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</si>
  <si>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</si>
  <si>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</si>
  <si>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</si>
  <si>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</si>
  <si>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</si>
  <si>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</si>
  <si>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</si>
  <si>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</si>
  <si>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</si>
  <si>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</si>
  <si>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</si>
  <si>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</si>
  <si>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</si>
  <si>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</si>
  <si>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</si>
  <si>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</si>
  <si>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</si>
  <si>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</si>
  <si>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</si>
  <si>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</si>
  <si>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</si>
  <si>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</si>
  <si>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</si>
  <si>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</si>
  <si>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</si>
  <si>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</si>
  <si>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</si>
  <si>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</si>
  <si>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</si>
  <si>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</si>
  <si>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</si>
  <si>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</si>
  <si>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</si>
  <si>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</si>
  <si>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</si>
  <si>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</si>
  <si>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</si>
  <si>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</si>
  <si>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</si>
  <si>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</si>
  <si>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</si>
  <si>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</si>
  <si>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</si>
  <si>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</si>
  <si>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</si>
  <si>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</si>
  <si>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</si>
  <si>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</si>
  <si>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</si>
  <si>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</si>
  <si>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</si>
  <si>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</si>
  <si>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</si>
  <si>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</si>
  <si>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</si>
  <si>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</si>
  <si>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</si>
  <si>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</si>
  <si>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</si>
  <si>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</si>
  <si>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</si>
  <si>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</si>
  <si>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</si>
  <si>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</si>
  <si>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</si>
  <si>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</si>
  <si>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</si>
  <si>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</si>
  <si>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</si>
  <si>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</si>
  <si>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</si>
  <si>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</si>
  <si>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</si>
  <si>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</si>
  <si>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</si>
  <si>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</si>
  <si>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</si>
  <si>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</si>
  <si>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</si>
  <si>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</si>
  <si>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</si>
  <si>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</si>
  <si>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</si>
  <si>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</si>
  <si>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</si>
  <si>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</si>
  <si>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</si>
  <si>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</si>
  <si>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</si>
  <si>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</si>
  <si>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</si>
  <si>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</si>
  <si>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</si>
  <si>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</si>
  <si>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</si>
  <si>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</si>
  <si>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</si>
  <si>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</si>
  <si>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</si>
  <si>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</si>
  <si>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</si>
  <si>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</si>
  <si>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</si>
  <si>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</si>
  <si>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</si>
  <si>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</si>
  <si>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</si>
  <si>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</si>
  <si>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</si>
  <si>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</si>
  <si>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</si>
  <si>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</si>
  <si>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</si>
  <si>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</si>
  <si>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</si>
  <si>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</si>
  <si>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</si>
  <si>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</si>
  <si>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</si>
  <si>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</si>
  <si>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</si>
  <si>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</si>
  <si>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</si>
  <si>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</si>
  <si>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</si>
  <si>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</si>
  <si>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</si>
  <si>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</si>
  <si>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</si>
  <si>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</si>
  <si>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</si>
  <si>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</si>
  <si>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</si>
  <si>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</si>
  <si>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</si>
  <si>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</si>
  <si>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</si>
  <si>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</si>
  <si>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</si>
  <si>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</si>
  <si>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</si>
  <si>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</si>
  <si>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</si>
  <si>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</si>
  <si>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</si>
  <si>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</si>
  <si>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</si>
  <si>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</si>
  <si>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</si>
  <si>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</si>
  <si>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</si>
  <si>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</si>
  <si>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</si>
  <si>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</si>
  <si>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</si>
  <si>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</si>
  <si>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</si>
  <si>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</si>
  <si>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</si>
  <si>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</si>
  <si>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</si>
  <si>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</si>
  <si>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</si>
  <si>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</si>
  <si>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</si>
  <si>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</si>
  <si>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</si>
  <si>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</si>
  <si>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</si>
  <si>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</si>
  <si>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</si>
  <si>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</si>
  <si>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</si>
  <si>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</si>
  <si>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</si>
  <si>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</si>
  <si>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</si>
  <si>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</si>
  <si>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</si>
  <si>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</si>
  <si>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</si>
  <si>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</si>
  <si>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</si>
  <si>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</si>
  <si>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</si>
  <si>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</si>
  <si>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</si>
  <si>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</si>
  <si>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</si>
  <si>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</si>
  <si>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</si>
  <si>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</si>
  <si>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</si>
  <si>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</si>
  <si>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</si>
  <si>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</si>
  <si>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</si>
  <si>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</si>
  <si>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</si>
  <si>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</si>
  <si>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</si>
  <si>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</si>
  <si>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</si>
  <si>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</si>
  <si>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</si>
  <si>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</si>
  <si>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</si>
  <si>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</si>
  <si>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</si>
  <si>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</si>
  <si>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</si>
  <si>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</si>
  <si>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</si>
  <si>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</si>
  <si>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</si>
  <si>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</si>
  <si>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</si>
  <si>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</si>
  <si>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</si>
  <si>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</si>
  <si>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</si>
  <si>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</si>
  <si>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</si>
  <si>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</si>
  <si>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</si>
  <si>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</si>
  <si>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</si>
  <si>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</si>
  <si>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</si>
  <si>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</si>
  <si>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</si>
  <si>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</si>
  <si>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</si>
  <si>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</si>
  <si>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</si>
  <si>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</si>
  <si>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</si>
  <si>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</si>
  <si>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</si>
  <si>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</si>
  <si>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</si>
  <si>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</si>
  <si>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</si>
  <si>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</si>
  <si>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</si>
  <si>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</si>
  <si>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</si>
  <si>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</si>
  <si>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</si>
  <si>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</si>
  <si>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</si>
  <si>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</si>
  <si>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</si>
  <si>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</si>
  <si>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</si>
  <si>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</si>
  <si>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</si>
  <si>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</si>
  <si>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</si>
  <si>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</si>
  <si>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</si>
  <si>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</si>
  <si>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</si>
  <si>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</si>
  <si>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</si>
  <si>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</si>
  <si>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</si>
  <si>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</si>
  <si>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</si>
  <si>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</si>
  <si>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</si>
  <si>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</si>
  <si>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</si>
  <si>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</si>
  <si>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</si>
  <si>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</si>
  <si>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</si>
  <si>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</si>
  <si>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</si>
  <si>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</si>
  <si>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</si>
  <si>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</si>
  <si>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</si>
  <si>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</si>
  <si>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</si>
  <si>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</si>
  <si>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</si>
  <si>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</si>
  <si>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</si>
  <si>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</si>
  <si>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</si>
  <si>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</si>
  <si>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</si>
  <si>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</si>
  <si>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</si>
  <si>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</si>
  <si>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</si>
  <si>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</si>
  <si>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</si>
  <si>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</si>
  <si>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</si>
  <si>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</si>
  <si>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</si>
  <si>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</si>
  <si>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</si>
  <si>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</si>
  <si>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</si>
  <si>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</si>
  <si>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</si>
  <si>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</si>
  <si>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</si>
  <si>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</si>
  <si>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</si>
  <si>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</si>
  <si>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</si>
  <si>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</si>
  <si>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</si>
  <si>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</si>
  <si>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</si>
  <si>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</si>
  <si>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</si>
  <si>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</si>
  <si>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</si>
  <si>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</si>
  <si>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</si>
  <si>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</si>
  <si>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</si>
  <si>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</si>
  <si>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</si>
  <si>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</si>
  <si>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</si>
  <si>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</si>
  <si>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</si>
  <si>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</si>
  <si>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</si>
  <si>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</si>
  <si>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</si>
  <si>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</si>
  <si>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</si>
  <si>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</si>
  <si>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</si>
  <si>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</si>
  <si>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</si>
  <si>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</si>
  <si>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</si>
  <si>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</si>
  <si>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</si>
  <si>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</si>
  <si>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</si>
  <si>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</si>
  <si>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</si>
  <si>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</si>
  <si>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</si>
  <si>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</si>
  <si>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</si>
  <si>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</si>
  <si>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</si>
  <si>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</si>
  <si>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</si>
  <si>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</si>
  <si>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</si>
  <si>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</si>
  <si>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</si>
  <si>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</si>
  <si>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</si>
  <si>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</si>
  <si>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</si>
  <si>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</si>
  <si>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</si>
  <si>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</si>
  <si>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</si>
  <si>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</si>
  <si>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</si>
  <si>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</si>
  <si>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</si>
  <si>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</si>
  <si>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</si>
  <si>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</si>
  <si>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</si>
  <si>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</si>
  <si>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</si>
  <si>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</si>
  <si>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</si>
  <si>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</si>
  <si>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</si>
  <si>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</si>
  <si>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</si>
  <si>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</si>
  <si>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</si>
  <si>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</si>
  <si>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</si>
  <si>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</si>
  <si>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</si>
  <si>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</si>
  <si>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</si>
  <si>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</si>
  <si>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</si>
  <si>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</si>
  <si>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</si>
  <si>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</si>
  <si>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</si>
  <si>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</si>
  <si>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</si>
  <si>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</si>
  <si>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</si>
  <si>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</si>
  <si>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</si>
  <si>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</si>
  <si>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</si>
  <si>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</si>
  <si>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</si>
  <si>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</si>
  <si>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</si>
  <si>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</si>
  <si>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</si>
  <si>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</si>
  <si>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</si>
  <si>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</si>
  <si>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</si>
  <si>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</si>
  <si>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</si>
  <si>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</si>
  <si>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</si>
  <si>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</si>
  <si>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</si>
  <si>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</si>
  <si>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</si>
  <si>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</si>
  <si>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</si>
  <si>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</si>
  <si>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</si>
  <si>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</si>
  <si>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</si>
  <si>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</si>
  <si>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</si>
  <si>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</si>
  <si>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</si>
  <si>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</si>
  <si>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</si>
  <si>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</si>
  <si>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</si>
  <si>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</si>
  <si>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</si>
  <si>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</si>
  <si>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</si>
  <si>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</si>
  <si>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</si>
  <si>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</si>
  <si>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</si>
  <si>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</si>
  <si>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</si>
  <si>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</si>
  <si>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</si>
  <si>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</si>
  <si>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</si>
  <si>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</si>
  <si>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</si>
  <si>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</si>
  <si>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</si>
  <si>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</si>
  <si>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</si>
  <si>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</si>
  <si>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</si>
  <si>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</si>
  <si>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</si>
  <si>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</si>
  <si>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</si>
  <si>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</si>
  <si>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</si>
  <si>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</si>
  <si>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</si>
  <si>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</si>
  <si>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</si>
  <si>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</si>
  <si>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</si>
  <si>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</si>
  <si>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</si>
  <si>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</si>
  <si>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</si>
  <si>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</si>
  <si>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</si>
  <si>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</si>
  <si>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</si>
  <si>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</si>
  <si>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</si>
  <si>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</si>
  <si>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</si>
  <si>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</si>
  <si>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</si>
  <si>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</si>
  <si>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</si>
  <si>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</si>
  <si>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</si>
  <si>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</si>
  <si>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</si>
  <si>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</si>
  <si>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</si>
  <si>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</si>
  <si>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</si>
  <si>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</si>
  <si>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</si>
  <si>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</si>
  <si>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</si>
  <si>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</si>
  <si>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</si>
  <si>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</si>
  <si>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</si>
  <si>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</si>
  <si>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</si>
  <si>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</si>
  <si>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</si>
  <si>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</si>
  <si>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</si>
  <si>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</si>
  <si>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</si>
  <si>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</si>
  <si>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</si>
  <si>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</si>
  <si>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</si>
  <si>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</si>
  <si>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</si>
  <si>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</si>
  <si>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</si>
  <si>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</si>
  <si>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</si>
  <si>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</si>
  <si>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</si>
  <si>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</si>
  <si>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</si>
  <si>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</si>
  <si>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</si>
  <si>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</si>
  <si>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</si>
  <si>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</si>
  <si>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</si>
  <si>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</si>
  <si>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</si>
  <si>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</si>
  <si>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</si>
  <si>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</si>
  <si>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</si>
  <si>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</si>
  <si>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</si>
  <si>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</si>
  <si>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</si>
  <si>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</si>
  <si>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</si>
  <si>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</si>
  <si>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</si>
  <si>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</si>
  <si>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</si>
  <si>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</si>
  <si>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</si>
  <si>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</si>
  <si>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</si>
  <si>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</si>
  <si>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</si>
  <si>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</si>
  <si>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</si>
  <si>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</si>
  <si>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</si>
  <si>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</si>
  <si>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</si>
  <si>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</si>
  <si>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</si>
  <si>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</si>
  <si>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</si>
  <si>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</si>
  <si>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</si>
  <si>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</si>
  <si>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</si>
  <si>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</si>
  <si>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</si>
  <si>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</si>
  <si>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</si>
  <si>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</si>
  <si>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</si>
  <si>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</si>
  <si>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</si>
  <si>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</si>
  <si>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</si>
  <si>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</si>
  <si>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</si>
  <si>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</si>
  <si>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</si>
  <si>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</si>
  <si>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</si>
  <si>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</si>
  <si>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</si>
  <si>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</si>
  <si>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</si>
  <si>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</si>
  <si>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</si>
  <si>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</si>
  <si>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</si>
  <si>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</si>
  <si>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</si>
  <si>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</si>
  <si>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</si>
  <si>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</si>
  <si>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</si>
  <si>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</si>
  <si>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</si>
  <si>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</si>
  <si>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</si>
  <si>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</si>
  <si>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</si>
  <si>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</si>
  <si>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</si>
  <si>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</si>
  <si>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</si>
  <si>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</si>
  <si>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</si>
  <si>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</si>
  <si>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</si>
  <si>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</si>
  <si>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</si>
  <si>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</si>
  <si>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</si>
  <si>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</si>
  <si>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</si>
  <si>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</si>
  <si>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</si>
  <si>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</si>
  <si>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</si>
  <si>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</si>
  <si>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</si>
  <si>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</si>
  <si>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</si>
  <si>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</si>
  <si>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</si>
  <si>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</si>
  <si>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</si>
  <si>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</si>
  <si>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</si>
  <si>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</si>
  <si>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</si>
  <si>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</si>
  <si>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</si>
  <si>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</si>
  <si>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</si>
  <si>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</si>
  <si>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</si>
  <si>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</si>
  <si>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</si>
  <si>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</si>
  <si>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</si>
  <si>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</si>
  <si>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</si>
  <si>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</si>
  <si>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</si>
  <si>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</si>
  <si>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</si>
  <si>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</si>
  <si>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</si>
  <si>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</si>
  <si>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</si>
  <si>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</si>
  <si>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</si>
  <si>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</si>
  <si>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</si>
  <si>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</si>
  <si>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</si>
  <si>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</si>
  <si>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</si>
  <si>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</si>
  <si>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</si>
  <si>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</si>
  <si>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</si>
  <si>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</si>
  <si>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</si>
  <si>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</si>
  <si>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</si>
  <si>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</si>
  <si>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</si>
  <si>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</si>
  <si>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</si>
  <si>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</si>
  <si>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</si>
  <si>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</si>
  <si>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</si>
  <si>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</si>
  <si>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</si>
  <si>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</si>
  <si>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</si>
  <si>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</si>
  <si>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</si>
  <si>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</si>
  <si>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</si>
  <si>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</si>
  <si>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</si>
  <si>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</si>
  <si>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</si>
  <si>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</si>
  <si>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</si>
  <si>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</si>
  <si>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</si>
  <si>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</si>
  <si>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</si>
  <si>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</si>
  <si>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</si>
  <si>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</si>
  <si>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</si>
  <si>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</si>
  <si>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</si>
  <si>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</si>
  <si>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</si>
  <si>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</si>
  <si>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</si>
  <si>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</si>
  <si>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</si>
  <si>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</si>
  <si>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</si>
  <si>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</si>
  <si>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</si>
  <si>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</si>
  <si>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</si>
  <si>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</si>
  <si>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</si>
  <si>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</si>
  <si>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</si>
  <si>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</si>
  <si>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</si>
  <si>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</si>
  <si>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</si>
  <si>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</si>
  <si>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</si>
  <si>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</si>
  <si>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</si>
  <si>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</si>
  <si>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</si>
  <si>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</si>
  <si>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</si>
  <si>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</si>
  <si>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</si>
  <si>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</si>
  <si>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</si>
  <si>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</si>
  <si>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</si>
  <si>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</si>
  <si>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</si>
  <si>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</si>
  <si>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</si>
  <si>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</si>
  <si>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</si>
  <si>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</si>
  <si>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</si>
  <si>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</si>
  <si>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</si>
  <si>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</si>
  <si>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</si>
  <si>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</si>
  <si>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</si>
  <si>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</si>
  <si>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</si>
  <si>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</si>
  <si>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</si>
  <si>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</si>
  <si>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</si>
  <si>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</si>
  <si>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</si>
  <si>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</si>
  <si>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</si>
  <si>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</si>
  <si>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</si>
  <si>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</si>
  <si>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</si>
  <si>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</si>
  <si>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</si>
  <si>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</si>
  <si>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</si>
  <si>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</si>
  <si>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</si>
  <si>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</si>
  <si>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</si>
  <si>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</si>
  <si>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</si>
  <si>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</si>
  <si>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</si>
  <si>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</si>
  <si>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</si>
  <si>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</si>
  <si>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</si>
  <si>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</si>
  <si>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</si>
  <si>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</si>
  <si>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</si>
  <si>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</si>
  <si>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</si>
  <si>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</si>
  <si>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</si>
  <si>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</si>
  <si>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</si>
  <si>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</si>
  <si>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</si>
  <si>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</si>
  <si>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</si>
  <si>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</si>
  <si>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</si>
  <si>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</si>
  <si>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</si>
  <si>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</si>
  <si>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</si>
  <si>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</si>
  <si>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</si>
  <si>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</si>
  <si>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</si>
  <si>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</si>
  <si>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</si>
  <si>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</si>
  <si>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</si>
  <si>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</si>
  <si>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</si>
  <si>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</si>
  <si>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</si>
  <si>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</si>
  <si>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</si>
  <si>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</si>
  <si>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</si>
  <si>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</si>
  <si>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</si>
  <si>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</si>
  <si>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</si>
  <si>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</si>
  <si>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</si>
  <si>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</si>
  <si>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</si>
  <si>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</si>
  <si>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</si>
  <si>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</si>
  <si>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</si>
  <si>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</si>
  <si>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</si>
  <si>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</si>
  <si>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</si>
  <si>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</si>
  <si>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</si>
  <si>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</si>
  <si>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</si>
  <si>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</si>
  <si>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</si>
  <si>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</si>
  <si>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</si>
  <si>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</si>
  <si>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</si>
  <si>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</si>
  <si>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</si>
  <si>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</si>
  <si>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</si>
  <si>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</si>
  <si>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</si>
  <si>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</si>
  <si>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</si>
  <si>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</si>
  <si>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</si>
  <si>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</si>
  <si>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</si>
  <si>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</si>
  <si>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</si>
  <si>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</si>
  <si>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</si>
  <si>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</si>
  <si>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</si>
  <si>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</si>
  <si>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</si>
  <si>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</si>
  <si>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</si>
  <si>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</si>
  <si>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</si>
  <si>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</si>
  <si>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</si>
  <si>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</si>
  <si>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</si>
  <si>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</si>
  <si>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</si>
  <si>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</si>
  <si>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</si>
  <si>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</si>
  <si>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</si>
  <si>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</si>
  <si>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</si>
  <si>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</si>
  <si>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</si>
  <si>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</si>
  <si>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</si>
  <si>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</si>
  <si>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</si>
  <si>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</si>
  <si>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</si>
  <si>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</si>
  <si>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</si>
  <si>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</si>
  <si>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</si>
  <si>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</si>
  <si>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</si>
  <si>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</si>
  <si>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</si>
  <si>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</si>
  <si>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</si>
  <si>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</si>
  <si>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</si>
  <si>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</si>
  <si>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</si>
  <si>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</si>
  <si>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</si>
  <si>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</si>
  <si>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</si>
  <si>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</si>
  <si>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</si>
  <si>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</si>
  <si>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</si>
  <si>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</si>
  <si>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</si>
  <si>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</si>
  <si>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</si>
  <si>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</si>
  <si>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</si>
  <si>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</si>
  <si>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</si>
  <si>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</si>
  <si>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</si>
  <si>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</si>
  <si>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</si>
  <si>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</si>
  <si>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</si>
  <si>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</si>
  <si>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</si>
  <si>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</si>
  <si>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</si>
  <si>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</si>
  <si>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</si>
  <si>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</si>
  <si>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</si>
  <si>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</si>
  <si>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</si>
  <si>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</si>
  <si>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</si>
  <si>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</si>
  <si>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</si>
  <si>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</si>
  <si>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</si>
  <si>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</si>
  <si>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</si>
  <si>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</si>
  <si>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</si>
  <si>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</si>
  <si>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</si>
  <si>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</si>
  <si>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</si>
  <si>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</si>
  <si>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</si>
  <si>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</si>
  <si>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</si>
  <si>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</si>
  <si>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</si>
  <si>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</si>
  <si>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</si>
  <si>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</si>
  <si>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</si>
  <si>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</si>
  <si>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</si>
  <si>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</si>
  <si>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</si>
  <si>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</si>
  <si>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</si>
  <si>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</si>
  <si>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</si>
  <si>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</si>
  <si>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</si>
  <si>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</si>
  <si>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</si>
  <si>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</si>
  <si>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</si>
  <si>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</si>
  <si>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</si>
  <si>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</si>
  <si>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</si>
  <si>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</si>
  <si>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</si>
  <si>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</si>
  <si>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</si>
  <si>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</si>
  <si>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</si>
  <si>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</si>
  <si>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</si>
  <si>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</si>
  <si>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</si>
  <si>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</si>
  <si>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</si>
  <si>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</si>
  <si>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</si>
  <si>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</si>
  <si>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</si>
  <si>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</si>
  <si>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</si>
  <si>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</si>
  <si>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</si>
  <si>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</si>
  <si>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</si>
  <si>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</si>
  <si>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</si>
  <si>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</si>
  <si>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</si>
  <si>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</si>
  <si>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</si>
  <si>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</si>
  <si>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</si>
  <si>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</si>
  <si>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</si>
  <si>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</si>
  <si>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</si>
  <si>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</si>
  <si>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</si>
  <si>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</si>
  <si>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</si>
  <si>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</si>
  <si>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</si>
  <si>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</si>
  <si>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</si>
  <si>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</si>
  <si>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</si>
  <si>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</si>
  <si>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</si>
  <si>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</si>
  <si>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</si>
  <si>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</si>
  <si>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</si>
  <si>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</si>
  <si>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</si>
  <si>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</si>
  <si>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</si>
  <si>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</si>
  <si>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</si>
  <si>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</si>
  <si>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</si>
  <si>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</si>
  <si>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</si>
  <si>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</si>
  <si>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</si>
  <si>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</si>
  <si>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</si>
  <si>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</si>
  <si>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</si>
  <si>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</si>
  <si>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</si>
  <si>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</si>
  <si>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</si>
  <si>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</si>
  <si>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</si>
  <si>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</si>
  <si>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</si>
  <si>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</si>
  <si>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</si>
  <si>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</si>
  <si>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</si>
  <si>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</si>
  <si>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</si>
  <si>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</si>
  <si>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</si>
  <si>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</si>
  <si>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</si>
  <si>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</si>
  <si>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</si>
  <si>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</si>
  <si>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</si>
  <si>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</si>
  <si>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</si>
  <si>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</si>
  <si>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</si>
  <si>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</si>
  <si>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</si>
  <si>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</si>
  <si>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</si>
  <si>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</si>
  <si>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</si>
  <si>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</si>
  <si>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</si>
  <si>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</si>
  <si>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</si>
  <si>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</si>
  <si>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</si>
  <si>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</si>
  <si>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</si>
  <si>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</si>
  <si>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</si>
  <si>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</si>
  <si>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</si>
  <si>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</si>
  <si>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</si>
  <si>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</si>
  <si>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</si>
  <si>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</si>
  <si>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</si>
  <si>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</si>
  <si>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</si>
  <si>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</si>
  <si>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</si>
  <si>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</si>
  <si>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</si>
  <si>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</si>
  <si>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</si>
  <si>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</si>
  <si>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</si>
  <si>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</si>
  <si>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</si>
  <si>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</si>
  <si>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</si>
  <si>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</si>
  <si>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</si>
  <si>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</si>
  <si>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</si>
  <si>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</si>
  <si>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</si>
  <si>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</si>
  <si>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</si>
  <si>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</si>
  <si>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</si>
  <si>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</si>
  <si>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</si>
  <si>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</si>
  <si>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</si>
  <si>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</si>
  <si>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</si>
  <si>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</si>
  <si>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</si>
  <si>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</si>
  <si>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</si>
  <si>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</si>
  <si>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</si>
  <si>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</si>
  <si>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</si>
  <si>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</si>
  <si>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</si>
  <si>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</si>
  <si>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</si>
  <si>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</si>
  <si>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</si>
  <si>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</si>
  <si>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</si>
  <si>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</si>
  <si>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</si>
  <si>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</si>
  <si>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</si>
  <si>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</si>
  <si>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</si>
  <si>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</si>
  <si>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</si>
  <si>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</si>
  <si>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</si>
  <si>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</si>
  <si>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</si>
  <si>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</si>
  <si>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</si>
  <si>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</si>
  <si>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</si>
  <si>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</si>
  <si>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</si>
  <si>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</si>
  <si>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</si>
  <si>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</si>
  <si>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</si>
  <si>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</si>
  <si>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</si>
  <si>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</si>
  <si>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</si>
  <si>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</si>
  <si>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</si>
  <si>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</si>
  <si>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</si>
  <si>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</si>
  <si>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</si>
  <si>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</si>
  <si>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</si>
  <si>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</si>
  <si>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</si>
  <si>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</si>
  <si>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</si>
  <si>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</si>
  <si>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</si>
  <si>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</si>
  <si>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</si>
  <si>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</si>
  <si>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</si>
  <si>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</si>
  <si>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</si>
  <si>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</si>
  <si>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</si>
  <si>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</si>
  <si>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</si>
  <si>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</si>
  <si>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</si>
  <si>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</si>
  <si>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</si>
  <si>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</si>
  <si>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</si>
  <si>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</si>
  <si>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</si>
  <si>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</si>
  <si>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</si>
  <si>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</si>
  <si>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</si>
  <si>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</si>
  <si>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</si>
  <si>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</si>
  <si>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</si>
  <si>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</si>
  <si>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</si>
  <si>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</si>
  <si>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</si>
  <si>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</si>
  <si>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</si>
  <si>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</si>
  <si>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</si>
  <si>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</si>
  <si>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</si>
  <si>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</si>
  <si>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</si>
  <si>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</si>
  <si>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</si>
  <si>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</si>
  <si>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</si>
  <si>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</si>
  <si>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</si>
  <si>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</si>
  <si>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</si>
  <si>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</si>
  <si>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</si>
  <si>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</si>
  <si>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</si>
  <si>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</si>
  <si>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</si>
  <si>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</si>
  <si>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</si>
  <si>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</si>
  <si>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</si>
  <si>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</si>
  <si>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</si>
  <si>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</si>
  <si>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</si>
  <si>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</si>
  <si>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</si>
  <si>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</si>
  <si>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</si>
  <si>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</si>
  <si>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</si>
  <si>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</si>
  <si>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</si>
  <si>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</si>
  <si>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</si>
  <si>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</si>
  <si>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</si>
  <si>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</si>
  <si>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</si>
  <si>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</si>
  <si>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</si>
  <si>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</si>
  <si>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</si>
  <si>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</si>
  <si>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</si>
  <si>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</si>
  <si>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</si>
  <si>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</si>
  <si>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</si>
  <si>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</si>
  <si>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</si>
  <si>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</si>
  <si>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</si>
  <si>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</si>
  <si>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</si>
  <si>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</si>
  <si>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</si>
  <si>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</si>
  <si>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</si>
  <si>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</si>
  <si>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</si>
  <si>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</si>
  <si>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</si>
  <si>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</si>
  <si>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</si>
  <si>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</si>
  <si>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</si>
  <si>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</si>
  <si>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</si>
  <si>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</si>
  <si>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</si>
  <si>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</si>
  <si>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</si>
  <si>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</si>
  <si>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</si>
  <si>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</si>
  <si>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</si>
  <si>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</si>
  <si>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</si>
  <si>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</si>
  <si>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</si>
  <si>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</si>
  <si>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</si>
  <si>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</si>
  <si>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</si>
  <si>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</si>
  <si>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</si>
  <si>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</si>
  <si>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</si>
  <si>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</si>
  <si>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</si>
  <si>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</si>
  <si>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</si>
  <si>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</si>
  <si>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</si>
  <si>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</si>
  <si>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</si>
  <si>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</si>
  <si>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</si>
  <si>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</si>
  <si>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</si>
  <si>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</si>
  <si>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</si>
  <si>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</si>
  <si>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</si>
  <si>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</si>
  <si>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</si>
  <si>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</si>
  <si>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</si>
  <si>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</si>
  <si>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</si>
  <si>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</si>
  <si>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</si>
  <si>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</si>
  <si>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</si>
  <si>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</si>
  <si>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</si>
  <si>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</si>
  <si>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</si>
  <si>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</si>
  <si>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</si>
  <si>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</si>
  <si>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</si>
  <si>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</si>
  <si>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</si>
  <si>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</si>
  <si>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</si>
  <si>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</si>
  <si>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</si>
  <si>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</si>
  <si>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</si>
  <si>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</si>
  <si>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</si>
  <si>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</si>
  <si>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</si>
  <si>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</si>
  <si>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</si>
  <si>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</si>
  <si>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</si>
  <si>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</si>
  <si>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</si>
  <si>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</si>
  <si>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</si>
  <si>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</si>
  <si>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</si>
  <si>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</si>
  <si>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</si>
  <si>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</si>
  <si>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</si>
  <si>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</si>
  <si>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</si>
  <si>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</si>
  <si>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</si>
  <si>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</si>
  <si>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</si>
  <si>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</si>
  <si>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</si>
  <si>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</si>
  <si>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</si>
  <si>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</si>
  <si>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</si>
  <si>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</si>
  <si>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</si>
  <si>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</si>
  <si>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</si>
  <si>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</si>
  <si>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</si>
  <si>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</si>
  <si>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</si>
  <si>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</si>
  <si>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</si>
  <si>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</si>
  <si>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</si>
  <si>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</si>
  <si>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</si>
  <si>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</si>
  <si>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</si>
  <si>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</si>
  <si>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</si>
  <si>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</si>
  <si>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</si>
  <si>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</si>
  <si>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</si>
  <si>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</si>
  <si>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</si>
  <si>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</si>
  <si>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</si>
  <si>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</si>
  <si>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</si>
  <si>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</si>
  <si>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</si>
  <si>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</si>
  <si>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</si>
  <si>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</si>
  <si>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</si>
  <si>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</si>
  <si>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</si>
  <si>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</si>
  <si>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</si>
  <si>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</si>
  <si>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</si>
  <si>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</si>
  <si>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</si>
  <si>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</si>
  <si>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</si>
  <si>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</si>
  <si>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</si>
  <si>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</si>
  <si>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</si>
  <si>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</si>
  <si>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</si>
  <si>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</si>
  <si>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</si>
  <si>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</si>
  <si>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</si>
  <si>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</si>
  <si>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</si>
  <si>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</si>
  <si>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</si>
  <si>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</si>
  <si>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</si>
  <si>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</si>
  <si>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</si>
  <si>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</si>
  <si>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</si>
  <si>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</si>
  <si>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</si>
  <si>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</si>
  <si>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</si>
  <si>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</si>
  <si>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</si>
  <si>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</si>
  <si>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</si>
  <si>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</si>
  <si>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</si>
  <si>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</si>
  <si>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</si>
  <si>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</si>
  <si>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</si>
  <si>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</si>
  <si>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</si>
  <si>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</si>
  <si>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</si>
  <si>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</si>
  <si>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</si>
  <si>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</si>
  <si>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</si>
  <si>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</si>
  <si>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</si>
  <si>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</si>
  <si>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</si>
  <si>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</si>
  <si>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</si>
  <si>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</si>
  <si>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</si>
  <si>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</si>
  <si>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</si>
  <si>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</si>
  <si>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</si>
  <si>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</si>
  <si>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</si>
  <si>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</si>
  <si>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</si>
  <si>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</si>
  <si>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</si>
  <si>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</si>
  <si>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</si>
  <si>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</si>
  <si>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</si>
  <si>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</si>
  <si>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</si>
  <si>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</si>
  <si>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</si>
  <si>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</si>
  <si>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</si>
  <si>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</si>
  <si>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</si>
  <si>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</si>
  <si>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</si>
  <si>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</si>
  <si>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</si>
  <si>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</si>
  <si>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</si>
  <si>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</si>
  <si>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</si>
  <si>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</si>
  <si>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</si>
  <si>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</si>
  <si>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</si>
  <si>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</si>
  <si>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</si>
  <si>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</si>
  <si>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</si>
  <si>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</si>
  <si>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</si>
  <si>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</si>
  <si>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</si>
  <si>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</si>
  <si>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</si>
  <si>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</si>
  <si>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</si>
  <si>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</si>
  <si>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</si>
  <si>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</si>
  <si>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</si>
  <si>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</si>
  <si>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</si>
  <si>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</si>
  <si>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</si>
  <si>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</si>
  <si>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</si>
  <si>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</si>
  <si>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</si>
  <si>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</si>
  <si>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</si>
  <si>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</si>
  <si>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</si>
  <si>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</si>
  <si>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</si>
  <si>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</si>
  <si>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</si>
  <si>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</si>
  <si>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</si>
  <si>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</si>
  <si>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</si>
  <si>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</si>
  <si>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</si>
  <si>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</si>
  <si>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</si>
  <si>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</si>
  <si>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</si>
  <si>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</si>
  <si>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</si>
  <si>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</si>
  <si>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</si>
  <si>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</si>
  <si>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</si>
  <si>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</si>
  <si>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</si>
  <si>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</si>
  <si>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</si>
  <si>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</si>
  <si>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</si>
  <si>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</si>
  <si>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</si>
  <si>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</si>
  <si>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</si>
  <si>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</si>
  <si>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</si>
  <si>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</si>
  <si>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</si>
  <si>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</si>
  <si>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</si>
  <si>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</si>
  <si>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</si>
  <si>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</si>
  <si>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</si>
  <si>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</si>
  <si>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</si>
  <si>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</si>
  <si>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</si>
  <si>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</si>
  <si>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</si>
  <si>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</si>
  <si>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</si>
  <si>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</si>
  <si>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</si>
  <si>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</si>
  <si>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</si>
  <si>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</si>
  <si>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</si>
  <si>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</si>
  <si>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</si>
  <si>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</si>
  <si>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</si>
  <si>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</si>
  <si>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</si>
  <si>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</si>
  <si>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</si>
  <si>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</si>
  <si>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</si>
  <si>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</si>
  <si>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</si>
  <si>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</si>
  <si>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</si>
  <si>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</si>
  <si>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</si>
  <si>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</si>
  <si>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</si>
  <si>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</si>
  <si>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</si>
  <si>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</si>
  <si>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</si>
  <si>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</si>
  <si>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</si>
  <si>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</si>
  <si>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</si>
  <si>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</si>
  <si>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</si>
  <si>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</si>
  <si>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</si>
  <si>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</si>
  <si>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</si>
  <si>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</si>
  <si>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</si>
  <si>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</si>
  <si>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</si>
  <si>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</si>
  <si>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</si>
  <si>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</si>
  <si>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</si>
  <si>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</si>
  <si>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</si>
  <si>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</si>
  <si>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</si>
  <si>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</si>
  <si>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</si>
  <si>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</si>
  <si>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</si>
  <si>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</si>
  <si>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</si>
  <si>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</si>
  <si>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</si>
  <si>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</si>
  <si>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</si>
  <si>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</si>
  <si>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</si>
  <si>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</si>
  <si>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</si>
  <si>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</si>
  <si>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</si>
  <si>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</si>
  <si>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</si>
  <si>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</si>
  <si>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</si>
  <si>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</si>
  <si>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</si>
  <si>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</si>
  <si>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</si>
  <si>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</si>
  <si>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</si>
  <si>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</si>
  <si>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</si>
  <si>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</si>
  <si>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</si>
  <si>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</si>
  <si>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</si>
  <si>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</si>
  <si>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</si>
  <si>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</si>
  <si>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</si>
  <si>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</si>
  <si>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</si>
  <si>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</si>
  <si>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</si>
  <si>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</si>
  <si>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</si>
  <si>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</si>
  <si>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</si>
  <si>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</si>
  <si>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</si>
  <si>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</si>
  <si>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</si>
  <si>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</si>
  <si>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</si>
  <si>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</si>
  <si>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</si>
  <si>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</si>
  <si>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</si>
  <si>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</si>
  <si>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</si>
  <si>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</si>
  <si>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</si>
  <si>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</si>
  <si>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</si>
  <si>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</si>
  <si>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</si>
  <si>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</si>
  <si>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</si>
  <si>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</si>
  <si>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</si>
  <si>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</si>
  <si>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</si>
  <si>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</si>
  <si>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</si>
  <si>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</si>
  <si>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</si>
  <si>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</si>
  <si>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</si>
  <si>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</si>
  <si>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</si>
  <si>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</si>
  <si>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</si>
  <si>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</si>
  <si>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</si>
  <si>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</si>
  <si>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</si>
  <si>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</si>
  <si>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</si>
  <si>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</si>
  <si>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</si>
  <si>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</si>
  <si>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</si>
  <si>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</si>
  <si>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</si>
  <si>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</si>
  <si>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</si>
  <si>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</si>
  <si>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</si>
  <si>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</si>
  <si>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</si>
  <si>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</si>
  <si>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</si>
  <si>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</si>
  <si>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</si>
  <si>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</si>
  <si>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</si>
  <si>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</si>
  <si>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</si>
  <si>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</si>
  <si>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</si>
  <si>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</si>
  <si>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</si>
  <si>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</si>
  <si>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</si>
  <si>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</si>
  <si>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</si>
  <si>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</si>
  <si>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</si>
  <si>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</si>
  <si>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</si>
  <si>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</si>
  <si>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</si>
  <si>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</si>
  <si>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</si>
  <si>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</si>
  <si>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</si>
  <si>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</si>
  <si>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</si>
  <si>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</si>
  <si>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</si>
  <si>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</si>
  <si>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</si>
  <si>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</si>
  <si>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</si>
  <si>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</si>
  <si>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</si>
  <si>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</si>
  <si>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</si>
  <si>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</si>
  <si>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</si>
  <si>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</si>
  <si>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</si>
  <si>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</si>
  <si>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</si>
  <si>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</si>
  <si>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</si>
  <si>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</si>
  <si>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</si>
  <si>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</si>
  <si>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</si>
  <si>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</si>
  <si>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</si>
  <si>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</si>
  <si>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</si>
  <si>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</si>
  <si>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</si>
  <si>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</si>
  <si>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</si>
  <si>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</si>
  <si>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</si>
  <si>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</si>
  <si>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</si>
  <si>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</si>
  <si>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</si>
  <si>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</si>
  <si>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</si>
  <si>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</si>
  <si>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</si>
  <si>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</si>
  <si>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</si>
  <si>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</si>
  <si>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</si>
  <si>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</si>
  <si>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</si>
  <si>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</si>
  <si>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</si>
  <si>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</si>
  <si>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</si>
  <si>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</si>
  <si>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</si>
  <si>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</si>
  <si>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</si>
  <si>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</si>
  <si>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</si>
  <si>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</si>
  <si>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</si>
  <si>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</si>
  <si>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</si>
  <si>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</si>
  <si>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</si>
  <si>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</si>
  <si>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</si>
  <si>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</si>
  <si>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</si>
  <si>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</si>
  <si>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</si>
  <si>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</si>
  <si>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</si>
  <si>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</si>
  <si>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</si>
  <si>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</si>
  <si>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</si>
  <si>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</si>
  <si>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</si>
  <si>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</si>
  <si>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</si>
  <si>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</si>
  <si>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</si>
  <si>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</si>
  <si>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</si>
  <si>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</si>
  <si>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</si>
  <si>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</si>
  <si>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</si>
  <si>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</si>
  <si>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</si>
  <si>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</si>
  <si>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</si>
  <si>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</si>
  <si>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</si>
  <si>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</si>
  <si>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</si>
  <si>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</si>
  <si>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</si>
  <si>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</si>
  <si>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</si>
  <si>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</si>
  <si>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</si>
  <si>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</si>
  <si>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</si>
  <si>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</si>
  <si>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</si>
  <si>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</si>
  <si>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</si>
  <si>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</si>
  <si>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</si>
  <si>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</si>
  <si>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</si>
  <si>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</si>
  <si>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</si>
  <si>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</si>
  <si>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</si>
  <si>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</si>
  <si>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</si>
  <si>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</si>
  <si>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</si>
  <si>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</si>
  <si>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</si>
  <si>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</si>
  <si>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</si>
  <si>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</si>
  <si>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</si>
  <si>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</si>
  <si>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</si>
  <si>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</si>
  <si>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</si>
  <si>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</si>
  <si>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</si>
  <si>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</si>
  <si>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</si>
  <si>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</si>
  <si>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</si>
  <si>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</si>
  <si>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</si>
  <si>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</si>
  <si>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</si>
  <si>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</si>
  <si>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</si>
  <si>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</si>
  <si>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</si>
  <si>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</si>
  <si>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</si>
  <si>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</si>
  <si>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</si>
  <si>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</si>
  <si>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</si>
  <si>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</si>
  <si>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</si>
  <si>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</si>
  <si>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</si>
  <si>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</si>
  <si>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</si>
  <si>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</si>
  <si>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</si>
  <si>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</si>
  <si>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</si>
  <si>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</si>
  <si>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</si>
  <si>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</si>
  <si>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</si>
  <si>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</si>
  <si>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</si>
  <si>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</si>
  <si>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</si>
  <si>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</si>
  <si>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</si>
  <si>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</si>
  <si>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</si>
  <si>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</si>
  <si>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</si>
  <si>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</si>
  <si>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</si>
  <si>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</si>
  <si>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</si>
  <si>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</si>
  <si>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</si>
  <si>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</si>
  <si>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</si>
  <si>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</si>
  <si>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</si>
  <si>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</si>
  <si>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</si>
  <si>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</si>
  <si>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</si>
  <si>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</si>
  <si>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</si>
  <si>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</si>
  <si>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</si>
  <si>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</si>
  <si>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</si>
  <si>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</si>
  <si>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</si>
  <si>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</si>
  <si>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</si>
  <si>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</si>
  <si>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</si>
  <si>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</si>
  <si>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</si>
  <si>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</si>
  <si>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</si>
  <si>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</si>
  <si>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</si>
  <si>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</si>
  <si>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</si>
  <si>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</si>
  <si>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</si>
  <si>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</si>
  <si>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</si>
  <si>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</si>
  <si>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</si>
  <si>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</si>
  <si>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</si>
  <si>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</si>
  <si>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</si>
  <si>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</si>
  <si>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</si>
  <si>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</si>
  <si>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</si>
  <si>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</si>
  <si>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</si>
  <si>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</si>
  <si>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</si>
  <si>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</si>
  <si>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</si>
  <si>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</si>
  <si>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</si>
  <si>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</si>
  <si>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</si>
  <si>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</si>
  <si>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</si>
  <si>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</si>
  <si>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</si>
  <si>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</si>
  <si>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</si>
  <si>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</si>
  <si>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</si>
  <si>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</si>
  <si>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</si>
  <si>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</si>
  <si>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</si>
  <si>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</si>
  <si>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</si>
  <si>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</si>
  <si>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</si>
  <si>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</si>
  <si>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</si>
  <si>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</si>
  <si>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</si>
  <si>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</si>
  <si>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</si>
  <si>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</si>
  <si>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</si>
  <si>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</si>
  <si>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</si>
  <si>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</si>
  <si>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</si>
  <si>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</si>
  <si>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</si>
  <si>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</si>
  <si>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</si>
  <si>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</si>
  <si>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</si>
  <si>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</si>
  <si>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</si>
  <si>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</si>
  <si>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</si>
  <si>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</si>
  <si>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</si>
  <si>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</si>
  <si>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</si>
  <si>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</si>
  <si>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</si>
  <si>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</si>
  <si>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</si>
  <si>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</si>
  <si>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</si>
  <si>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</si>
  <si>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</si>
  <si>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</si>
  <si>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</si>
  <si>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</si>
  <si>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</si>
  <si>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</si>
  <si>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</si>
  <si>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</si>
  <si>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</si>
  <si>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</si>
  <si>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</si>
  <si>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</si>
  <si>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</si>
  <si>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</si>
  <si>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</si>
  <si>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</si>
  <si>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</si>
  <si>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</si>
  <si>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</si>
  <si>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</si>
  <si>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</si>
  <si>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</si>
  <si>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</si>
  <si>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</si>
  <si>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</si>
  <si>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</si>
  <si>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</si>
  <si>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</si>
  <si>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</si>
  <si>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</si>
  <si>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</si>
  <si>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</si>
  <si>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</si>
  <si>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</si>
  <si>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</si>
  <si>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</si>
  <si>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</si>
  <si>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</si>
  <si>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</si>
  <si>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</si>
  <si>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</si>
  <si>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</si>
  <si>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</si>
  <si>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</si>
  <si>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</si>
  <si>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</si>
  <si>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</si>
  <si>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</si>
  <si>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</si>
  <si>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</si>
  <si>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</si>
  <si>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</si>
  <si>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</si>
  <si>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</si>
  <si>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</si>
  <si>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</si>
  <si>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</si>
  <si>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</si>
  <si>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</si>
  <si>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</si>
  <si>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</si>
  <si>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</si>
  <si>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</si>
  <si>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</si>
  <si>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</si>
  <si>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</si>
  <si>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</si>
  <si>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</si>
  <si>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</si>
  <si>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</si>
  <si>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</si>
  <si>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</si>
  <si>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</si>
  <si>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</si>
  <si>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</si>
  <si>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</si>
  <si>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</si>
  <si>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</si>
  <si>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</si>
  <si>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</si>
  <si>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</si>
  <si>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</si>
  <si>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</si>
  <si>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</si>
  <si>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</si>
  <si>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</si>
  <si>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</si>
  <si>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</si>
  <si>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</si>
  <si>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</si>
  <si>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</si>
  <si>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</si>
  <si>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</si>
  <si>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</si>
  <si>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</si>
  <si>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</si>
  <si>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</si>
  <si>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</si>
  <si>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</si>
  <si>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</si>
  <si>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</si>
  <si>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</si>
  <si>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</si>
  <si>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</si>
  <si>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</si>
  <si>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</si>
  <si>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</si>
  <si>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</si>
  <si>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</si>
  <si>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</si>
  <si>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</si>
  <si>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</si>
  <si>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</si>
  <si>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</si>
  <si>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</si>
  <si>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</si>
  <si>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</si>
  <si>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</si>
  <si>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</si>
  <si>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</si>
  <si>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</si>
  <si>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</si>
  <si>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</si>
  <si>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</si>
  <si>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</si>
  <si>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</si>
  <si>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</si>
  <si>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</si>
  <si>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</si>
  <si>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</si>
  <si>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</si>
  <si>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</si>
  <si>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</si>
  <si>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</si>
  <si>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</si>
  <si>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</si>
  <si>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</si>
  <si>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</si>
  <si>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</si>
  <si>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</si>
  <si>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</si>
  <si>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</si>
  <si>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</si>
  <si>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</si>
  <si>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</si>
  <si>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</si>
  <si>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</si>
  <si>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</si>
  <si>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</si>
  <si>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</si>
  <si>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</si>
  <si>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</si>
  <si>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</si>
  <si>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</si>
  <si>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</si>
  <si>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</si>
  <si>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</si>
  <si>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</si>
  <si>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</si>
  <si>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</si>
  <si>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</si>
  <si>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</si>
  <si>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</si>
  <si>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</si>
  <si>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</si>
  <si>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</si>
  <si>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</si>
  <si>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</si>
  <si>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</si>
  <si>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</si>
  <si>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</si>
  <si>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</si>
  <si>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</si>
  <si>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</si>
  <si>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</si>
  <si>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</si>
  <si>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</si>
  <si>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</si>
  <si>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</si>
  <si>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</si>
  <si>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</si>
  <si>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</si>
  <si>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</si>
  <si>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</si>
  <si>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</si>
  <si>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</si>
  <si>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</si>
  <si>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</si>
  <si>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</si>
  <si>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</si>
  <si>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</si>
  <si>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</si>
  <si>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</si>
  <si>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</si>
  <si>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</si>
  <si>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</si>
  <si>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</si>
  <si>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</si>
  <si>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</si>
  <si>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</si>
  <si>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</si>
  <si>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</si>
  <si>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</si>
  <si>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</si>
  <si>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</si>
  <si>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</si>
  <si>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</si>
  <si>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</si>
  <si>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</si>
  <si>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</si>
  <si>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</si>
  <si>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</si>
  <si>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</si>
  <si>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</si>
  <si>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</si>
  <si>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</si>
  <si>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</si>
  <si>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</si>
  <si>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</si>
  <si>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</si>
  <si>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</si>
  <si>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</si>
  <si>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</si>
  <si>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</si>
  <si>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</si>
  <si>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</si>
  <si>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</si>
  <si>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</si>
  <si>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</si>
  <si>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</si>
  <si>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</si>
  <si>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</si>
  <si>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</si>
  <si>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</si>
  <si>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</si>
  <si>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</si>
  <si>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</si>
  <si>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</si>
  <si>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</si>
  <si>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</si>
  <si>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</si>
  <si>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</si>
  <si>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</si>
  <si>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</si>
  <si>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</si>
  <si>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</si>
  <si>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</si>
  <si>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</si>
  <si>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</si>
  <si>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</si>
  <si>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</si>
  <si>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</si>
  <si>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</si>
  <si>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</si>
  <si>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</si>
  <si>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</si>
  <si>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</si>
  <si>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</si>
  <si>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</si>
  <si>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</si>
  <si>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</si>
  <si>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</si>
  <si>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</si>
  <si>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</si>
  <si>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</si>
  <si>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</si>
  <si>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</si>
  <si>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</si>
  <si>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</si>
  <si>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</si>
  <si>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</si>
  <si>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</si>
  <si>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</si>
  <si>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</si>
  <si>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</si>
  <si>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</si>
  <si>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</si>
  <si>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</si>
  <si>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</si>
  <si>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</si>
  <si>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</si>
  <si>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</si>
  <si>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</si>
  <si>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</si>
  <si>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</si>
  <si>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</si>
  <si>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</si>
  <si>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</si>
  <si>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</si>
  <si>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</si>
  <si>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</si>
  <si>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</si>
  <si>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</si>
  <si>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</si>
  <si>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</si>
  <si>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</si>
  <si>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</si>
  <si>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</si>
  <si>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</si>
  <si>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</si>
  <si>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</si>
  <si>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</si>
  <si>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</si>
  <si>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</si>
  <si>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</si>
  <si>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</si>
  <si>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</si>
  <si>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</si>
  <si>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</si>
  <si>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</si>
  <si>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</si>
  <si>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</si>
  <si>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</si>
  <si>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</si>
  <si>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</si>
  <si>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</si>
  <si>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</si>
  <si>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</si>
  <si>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</si>
  <si>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</si>
  <si>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</si>
  <si>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</si>
  <si>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</si>
  <si>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</si>
  <si>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</si>
  <si>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</si>
  <si>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</si>
  <si>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</si>
  <si>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</si>
  <si>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</si>
  <si>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</si>
  <si>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</si>
  <si>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</si>
  <si>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</si>
  <si>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</si>
  <si>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</si>
  <si>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</si>
  <si>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</si>
  <si>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</si>
  <si>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</si>
  <si>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</si>
  <si>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</si>
  <si>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</si>
  <si>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</si>
  <si>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</si>
  <si>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</si>
  <si>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</si>
  <si>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</si>
  <si>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</si>
  <si>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</si>
  <si>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</si>
  <si>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</si>
  <si>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</si>
  <si>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</si>
  <si>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</si>
  <si>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</si>
  <si>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</si>
  <si>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</si>
  <si>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</si>
  <si>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</si>
  <si>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</si>
  <si>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</si>
  <si>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</si>
  <si>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</si>
  <si>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</si>
  <si>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</si>
  <si>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</si>
  <si>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</si>
  <si>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</si>
  <si>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</si>
  <si>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</si>
  <si>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</si>
  <si>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</si>
  <si>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</si>
  <si>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</si>
  <si>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</si>
  <si>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</si>
  <si>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</si>
  <si>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</si>
  <si>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</si>
  <si>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</si>
  <si>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</si>
  <si>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</si>
  <si>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</si>
  <si>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</si>
  <si>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</si>
  <si>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</si>
  <si>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</si>
  <si>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</si>
  <si>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</si>
  <si>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</si>
  <si>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</si>
  <si>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</si>
  <si>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</si>
  <si>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</si>
  <si>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</si>
  <si>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</si>
  <si>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</si>
  <si>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</si>
  <si>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</si>
  <si>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</si>
  <si>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</si>
  <si>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</si>
  <si>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</si>
  <si>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</si>
  <si>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</si>
  <si>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</si>
  <si>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</si>
  <si>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</si>
  <si>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</si>
  <si>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</si>
  <si>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</si>
  <si>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</si>
  <si>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</si>
  <si>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</si>
  <si>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</si>
  <si>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</si>
  <si>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</si>
  <si>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</si>
  <si>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</si>
  <si>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</si>
  <si>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</si>
  <si>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</si>
  <si>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</si>
  <si>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</si>
  <si>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</si>
  <si>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</si>
  <si>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</si>
  <si>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</si>
  <si>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</si>
  <si>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</si>
  <si>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</si>
  <si>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</si>
  <si>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</si>
  <si>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</si>
  <si>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</si>
  <si>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</si>
  <si>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</si>
  <si>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</si>
  <si>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</si>
  <si>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</si>
  <si>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</si>
  <si>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</si>
  <si>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</si>
  <si>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</si>
  <si>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</si>
  <si>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</si>
  <si>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</si>
  <si>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</si>
  <si>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</si>
  <si>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</si>
  <si>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</si>
  <si>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</si>
  <si>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</si>
  <si>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</si>
  <si>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</si>
  <si>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</si>
  <si>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</si>
  <si>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</si>
  <si>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</si>
  <si>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</si>
  <si>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</si>
  <si>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</si>
  <si>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</si>
  <si>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</si>
  <si>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</si>
  <si>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</si>
  <si>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</si>
  <si>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</si>
  <si>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</si>
  <si>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</si>
  <si>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</si>
  <si>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</si>
  <si>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</si>
  <si>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</si>
  <si>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</si>
  <si>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</si>
  <si>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</si>
  <si>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</si>
  <si>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</si>
  <si>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</si>
  <si>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</si>
  <si>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</si>
  <si>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</si>
  <si>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</si>
  <si>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</si>
  <si>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</si>
  <si>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</si>
  <si>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</si>
  <si>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</si>
  <si>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</si>
  <si>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</si>
  <si>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</si>
  <si>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</si>
  <si>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</si>
  <si>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</si>
  <si>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</si>
  <si>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</si>
  <si>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</si>
  <si>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</si>
  <si>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</si>
  <si>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</si>
  <si>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</si>
  <si>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</si>
  <si>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</si>
  <si>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</si>
  <si>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</si>
  <si>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</si>
  <si>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</si>
  <si>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</si>
  <si>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</si>
  <si>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</si>
  <si>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</si>
  <si>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</si>
  <si>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</si>
  <si>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</si>
  <si>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</si>
  <si>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</si>
  <si>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</si>
  <si>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</si>
  <si>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</si>
  <si>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</si>
  <si>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</si>
  <si>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</si>
  <si>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</si>
  <si>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</si>
  <si>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</si>
  <si>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</si>
  <si>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</si>
  <si>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</si>
  <si>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</si>
  <si>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</si>
  <si>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</si>
  <si>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</si>
  <si>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</si>
  <si>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</si>
  <si>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</si>
  <si>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</si>
  <si>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</si>
  <si>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</si>
  <si>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</si>
  <si>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</si>
  <si>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</si>
  <si>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</si>
  <si>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</si>
  <si>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</si>
  <si>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</si>
  <si>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</si>
  <si>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</si>
  <si>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</si>
  <si>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</si>
  <si>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</si>
  <si>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</si>
  <si>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</si>
  <si>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</si>
  <si>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</si>
  <si>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</si>
  <si>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</si>
  <si>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</si>
  <si>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</si>
  <si>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</si>
  <si>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</si>
  <si>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</si>
  <si>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</si>
  <si>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</si>
  <si>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</si>
  <si>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</si>
  <si>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</si>
  <si>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</si>
  <si>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</si>
  <si>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</si>
  <si>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</si>
  <si>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</si>
  <si>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</si>
  <si>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</si>
  <si>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</si>
  <si>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</si>
  <si>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</si>
  <si>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</si>
  <si>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</si>
  <si>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</si>
  <si>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</si>
  <si>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</si>
  <si>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</si>
  <si>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</si>
  <si>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</si>
  <si>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</si>
  <si>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</si>
  <si>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</si>
  <si>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</si>
  <si>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</si>
  <si>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</si>
  <si>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</si>
  <si>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</si>
  <si>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</si>
  <si>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</si>
  <si>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</si>
  <si>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</si>
  <si>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</si>
  <si>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</si>
  <si>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</si>
  <si>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</si>
  <si>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</si>
  <si>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</si>
  <si>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</si>
  <si>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</si>
  <si>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</si>
  <si>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</si>
  <si>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</si>
  <si>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</si>
  <si>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</si>
  <si>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</si>
  <si>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</si>
  <si>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</si>
  <si>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</si>
  <si>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</si>
  <si>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</si>
  <si>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</si>
  <si>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</si>
  <si>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</si>
  <si>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</si>
  <si>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</si>
  <si>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</si>
  <si>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</si>
  <si>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</si>
  <si>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</si>
  <si>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</si>
  <si>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</si>
  <si>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</si>
  <si>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</si>
  <si>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</si>
  <si>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</si>
  <si>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</si>
  <si>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</si>
  <si>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</si>
  <si>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</si>
  <si>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</si>
  <si>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</si>
  <si>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</si>
  <si>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</si>
  <si>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</si>
  <si>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</si>
  <si>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</si>
  <si>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</si>
  <si>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</si>
  <si>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</si>
  <si>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</si>
  <si>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</si>
  <si>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</si>
  <si>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</si>
  <si>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</si>
  <si>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</si>
  <si>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</si>
  <si>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</si>
  <si>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</si>
  <si>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</si>
  <si>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</si>
  <si>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</si>
  <si>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</si>
  <si>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</si>
  <si>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</si>
  <si>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</si>
  <si>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</si>
  <si>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</si>
  <si>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</si>
  <si>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</si>
  <si>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</si>
  <si>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</si>
  <si>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</si>
  <si>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</si>
  <si>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</si>
  <si>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</si>
  <si>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</si>
  <si>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</si>
  <si>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</si>
  <si>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</si>
  <si>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</si>
  <si>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</si>
  <si>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</si>
  <si>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</si>
  <si>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</si>
  <si>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</si>
  <si>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</si>
  <si>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</si>
  <si>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</si>
  <si>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</si>
  <si>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</si>
  <si>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</si>
  <si>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</si>
  <si>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</si>
  <si>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</si>
  <si>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</si>
  <si>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</si>
  <si>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</si>
  <si>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</si>
  <si>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</si>
  <si>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</si>
  <si>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</si>
  <si>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</si>
  <si>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</si>
  <si>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</si>
  <si>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</si>
  <si>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</si>
  <si>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</si>
  <si>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</si>
  <si>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</si>
  <si>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</si>
  <si>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</si>
  <si>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</si>
  <si>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</si>
  <si>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</si>
  <si>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</si>
  <si>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</si>
  <si>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</si>
  <si>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</si>
  <si>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</si>
  <si>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</si>
  <si>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</si>
  <si>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</si>
  <si>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</si>
  <si>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</si>
  <si>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</si>
  <si>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</si>
  <si>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</si>
  <si>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</si>
  <si>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</si>
  <si>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</si>
  <si>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</si>
  <si>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</si>
  <si>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</si>
  <si>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</si>
  <si>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</si>
  <si>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</si>
  <si>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</si>
  <si>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</si>
  <si>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</si>
  <si>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</si>
  <si>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</si>
  <si>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</si>
  <si>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</si>
  <si>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</si>
  <si>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</si>
  <si>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</si>
  <si>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</si>
  <si>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</si>
  <si>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</si>
  <si>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</si>
  <si>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</si>
  <si>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</si>
  <si>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</si>
  <si>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</si>
  <si>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</si>
  <si>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</si>
  <si>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</si>
  <si>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</si>
  <si>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</si>
  <si>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</si>
  <si>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</si>
  <si>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</si>
  <si>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</si>
  <si>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</si>
  <si>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</si>
  <si>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</si>
  <si>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</si>
  <si>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</si>
  <si>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</si>
  <si>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</si>
  <si>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</si>
  <si>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</si>
  <si>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</si>
  <si>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</si>
  <si>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</si>
  <si>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</si>
  <si>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</si>
  <si>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</si>
  <si>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</si>
  <si>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</si>
  <si>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</si>
  <si>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</si>
  <si>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</si>
  <si>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</si>
  <si>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</si>
  <si>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</si>
  <si>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</si>
  <si>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</si>
  <si>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</si>
  <si>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</si>
  <si>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</si>
  <si>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</si>
  <si>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</si>
  <si>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</si>
  <si>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</si>
  <si>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</si>
  <si>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</si>
  <si>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</si>
  <si>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</si>
  <si>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</si>
  <si>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</si>
  <si>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</si>
  <si>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</si>
  <si>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</si>
  <si>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</si>
  <si>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</si>
  <si>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</si>
  <si>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</si>
  <si>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</si>
  <si>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</si>
  <si>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</si>
  <si>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</si>
  <si>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</si>
  <si>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</si>
  <si>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</si>
  <si>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</si>
  <si>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</si>
  <si>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</si>
  <si>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</si>
  <si>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</si>
  <si>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</si>
  <si>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</si>
  <si>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</si>
  <si>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</si>
  <si>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</si>
  <si>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</si>
  <si>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</si>
  <si>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</si>
  <si>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</si>
  <si>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</si>
  <si>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</si>
  <si>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</si>
  <si>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</si>
  <si>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</si>
  <si>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</si>
  <si>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</si>
  <si>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</si>
  <si>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</si>
  <si>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</si>
  <si>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</si>
  <si>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</si>
  <si>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</si>
  <si>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</si>
  <si>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</si>
  <si>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</si>
  <si>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</si>
  <si>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</si>
  <si>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</si>
  <si>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</si>
  <si>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</si>
  <si>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</si>
  <si>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</si>
  <si>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</si>
  <si>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</si>
  <si>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</si>
  <si>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</si>
  <si>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</si>
  <si>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</si>
  <si>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</si>
  <si>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</si>
  <si>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</si>
  <si>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</si>
  <si>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</si>
  <si>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</si>
  <si>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</si>
  <si>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</si>
  <si>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</si>
  <si>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</si>
  <si>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</si>
  <si>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</si>
  <si>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</si>
  <si>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</si>
  <si>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</si>
  <si>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</si>
  <si>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</si>
  <si>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</si>
  <si>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</si>
  <si>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</si>
  <si>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</si>
  <si>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</si>
  <si>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</si>
  <si>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</si>
  <si>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</si>
  <si>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</si>
  <si>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</si>
  <si>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</si>
  <si>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</si>
  <si>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</si>
  <si>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</si>
  <si>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</si>
  <si>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</si>
  <si>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</si>
  <si>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</si>
  <si>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</si>
  <si>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</si>
  <si>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</si>
  <si>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</si>
  <si>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</si>
  <si>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</si>
  <si>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</si>
  <si>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</si>
  <si>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</si>
  <si>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</si>
  <si>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</si>
  <si>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</si>
  <si>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</si>
  <si>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</si>
  <si>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</si>
  <si>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</si>
  <si>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</si>
  <si>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</si>
  <si>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</si>
  <si>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</si>
  <si>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</si>
  <si>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</si>
  <si>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</si>
  <si>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</si>
  <si>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</si>
  <si>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</si>
  <si>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</si>
  <si>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</si>
  <si>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</si>
  <si>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</si>
  <si>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</si>
  <si>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</si>
  <si>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</si>
  <si>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</si>
  <si>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</si>
  <si>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</si>
  <si>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</si>
  <si>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</si>
  <si>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</si>
  <si>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</si>
  <si>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</si>
  <si>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</si>
  <si>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</si>
  <si>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</si>
  <si>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</si>
  <si>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</si>
  <si>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</si>
  <si>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</si>
  <si>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</si>
  <si>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</si>
  <si>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</si>
  <si>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</si>
  <si>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</si>
  <si>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</si>
  <si>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</si>
  <si>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</si>
  <si>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</si>
  <si>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</si>
  <si>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</si>
  <si>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</si>
  <si>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</si>
  <si>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</si>
  <si>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</si>
  <si>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</si>
  <si>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</si>
  <si>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</si>
  <si>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</si>
  <si>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</si>
  <si>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</si>
  <si>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</si>
  <si>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</si>
  <si>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</si>
  <si>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</si>
  <si>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</si>
  <si>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</si>
  <si>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</si>
  <si>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</si>
  <si>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</si>
  <si>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</si>
  <si>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</si>
  <si>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</si>
  <si>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</si>
  <si>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</si>
  <si>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</si>
  <si>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</si>
  <si>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</si>
  <si>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</si>
  <si>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</si>
  <si>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</si>
  <si>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</si>
  <si>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</si>
  <si>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</si>
  <si>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</si>
  <si>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</si>
  <si>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</si>
  <si>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</si>
  <si>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</si>
  <si>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</si>
  <si>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</si>
  <si>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</si>
  <si>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</si>
  <si>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</si>
  <si>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</si>
  <si>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</si>
  <si>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</si>
  <si>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</si>
  <si>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</si>
  <si>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</si>
  <si>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</si>
  <si>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</si>
  <si>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</si>
  <si>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</si>
  <si>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</si>
  <si>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</si>
  <si>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</si>
  <si>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</si>
  <si>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</si>
  <si>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</si>
  <si>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</si>
  <si>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</si>
  <si>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</si>
  <si>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</si>
  <si>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</si>
  <si>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</si>
  <si>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</si>
  <si>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</si>
  <si>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</si>
  <si>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</si>
  <si>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</si>
  <si>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</si>
  <si>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</si>
  <si>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</si>
  <si>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</si>
  <si>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</si>
  <si>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</si>
  <si>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</si>
  <si>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</si>
  <si>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</si>
  <si>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</si>
  <si>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</si>
  <si>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</si>
  <si>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</si>
  <si>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</si>
  <si>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</si>
  <si>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</si>
  <si>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</si>
  <si>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</si>
  <si>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</si>
  <si>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</si>
  <si>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</si>
  <si>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</si>
  <si>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</si>
  <si>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</si>
  <si>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</si>
  <si>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</si>
  <si>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</si>
  <si>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</si>
  <si>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</si>
  <si>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</si>
  <si>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</si>
  <si>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</si>
  <si>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</si>
  <si>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</si>
  <si>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</si>
  <si>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</si>
  <si>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</si>
  <si>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</si>
  <si>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</si>
  <si>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</si>
  <si>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</si>
  <si>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</si>
  <si>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</si>
  <si>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</si>
  <si>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</si>
  <si>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</si>
  <si>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</si>
  <si>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</si>
  <si>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</si>
  <si>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</si>
  <si>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</si>
  <si>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</si>
  <si>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</si>
  <si>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</si>
  <si>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</si>
  <si>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</si>
  <si>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</si>
  <si>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</si>
  <si>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</si>
  <si>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</si>
  <si>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</si>
  <si>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</si>
  <si>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</si>
  <si>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</si>
  <si>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</si>
  <si>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</si>
  <si>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</si>
  <si>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</si>
  <si>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</si>
  <si>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</si>
  <si>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</si>
  <si>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</si>
  <si>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</si>
  <si>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</si>
  <si>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</si>
  <si>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</si>
  <si>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</si>
  <si>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</si>
  <si>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</si>
  <si>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</si>
  <si>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</si>
  <si>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</si>
  <si>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</si>
  <si>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</si>
  <si>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</si>
  <si>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</si>
  <si>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</si>
  <si>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</si>
  <si>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</si>
  <si>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</si>
  <si>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</si>
  <si>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</si>
  <si>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</si>
  <si>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</si>
  <si>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</si>
  <si>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</si>
  <si>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</si>
  <si>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</si>
  <si>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</si>
  <si>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</si>
  <si>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</si>
  <si>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</si>
  <si>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</si>
  <si>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</si>
  <si>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</si>
  <si>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</si>
  <si>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</si>
  <si>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</si>
  <si>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</si>
  <si>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</si>
  <si>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</si>
  <si>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</si>
  <si>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</si>
  <si>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</si>
  <si>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</si>
  <si>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</si>
  <si>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</si>
  <si>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</si>
  <si>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</si>
  <si>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</si>
  <si>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</si>
  <si>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</si>
  <si>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</si>
  <si>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</si>
  <si>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</si>
  <si>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</si>
  <si>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</si>
  <si>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</si>
  <si>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</si>
  <si>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</si>
  <si>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</si>
  <si>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</si>
  <si>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</si>
  <si>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</si>
  <si>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</si>
  <si>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</si>
  <si>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</si>
  <si>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</si>
  <si>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</si>
  <si>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</si>
  <si>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</si>
  <si>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</si>
  <si>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</si>
  <si>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</si>
  <si>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</si>
  <si>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</si>
  <si>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</si>
  <si>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</si>
  <si>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</si>
  <si>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</si>
  <si>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</si>
  <si>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</si>
  <si>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</si>
  <si>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</si>
  <si>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</si>
  <si>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</si>
  <si>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</si>
  <si>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</si>
  <si>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</si>
  <si>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</si>
  <si>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</si>
  <si>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</si>
  <si>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</si>
  <si>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</si>
  <si>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</si>
  <si>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</si>
  <si>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</si>
  <si>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</si>
  <si>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</si>
  <si>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</si>
  <si>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</si>
  <si>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</si>
  <si>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</si>
  <si>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</si>
  <si>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</si>
  <si>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</si>
  <si>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</si>
  <si>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</si>
  <si>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</si>
  <si>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</si>
  <si>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</si>
  <si>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</si>
  <si>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</si>
  <si>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</si>
  <si>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</si>
  <si>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</si>
  <si>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</si>
  <si>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</si>
  <si>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</si>
  <si>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</si>
  <si>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</si>
  <si>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</si>
  <si>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</si>
  <si>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</si>
  <si>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</si>
  <si>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</si>
  <si>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</si>
  <si>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</si>
  <si>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</si>
  <si>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</si>
  <si>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</si>
  <si>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</si>
  <si>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</si>
  <si>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</si>
  <si>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</si>
  <si>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</si>
  <si>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</si>
  <si>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</si>
  <si>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</si>
  <si>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</si>
  <si>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</si>
  <si>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</si>
  <si>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</si>
  <si>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</si>
  <si>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</si>
  <si>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</si>
  <si>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</si>
  <si>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</si>
  <si>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</si>
  <si>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</si>
  <si>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</si>
  <si>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</si>
  <si>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</si>
  <si>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</si>
  <si>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</si>
  <si>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</si>
  <si>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</si>
  <si>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</si>
  <si>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</si>
  <si>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</si>
  <si>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</si>
  <si>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</si>
  <si>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</si>
  <si>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</si>
  <si>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</si>
  <si>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</si>
  <si>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</si>
  <si>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</si>
  <si>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</si>
  <si>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</si>
  <si>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</si>
  <si>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</si>
  <si>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</si>
  <si>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</si>
  <si>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</si>
  <si>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</si>
  <si>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</si>
  <si>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</si>
  <si>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</si>
  <si>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</si>
  <si>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</si>
  <si>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</si>
  <si>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</si>
  <si>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</si>
  <si>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</si>
  <si>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</si>
  <si>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</si>
  <si>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</si>
  <si>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</si>
  <si>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</si>
  <si>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</si>
  <si>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</si>
  <si>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</si>
  <si>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</si>
  <si>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</si>
  <si>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</si>
  <si>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</si>
  <si>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</si>
  <si>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</si>
  <si>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</si>
  <si>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</si>
  <si>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</si>
  <si>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</si>
  <si>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</si>
  <si>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</si>
  <si>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</si>
  <si>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</si>
  <si>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</si>
  <si>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</si>
  <si>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</si>
  <si>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</si>
  <si>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</si>
  <si>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</si>
  <si>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</si>
  <si>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</si>
  <si>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</si>
  <si>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</si>
  <si>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</si>
  <si>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</si>
  <si>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</si>
  <si>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</si>
  <si>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</si>
  <si>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</si>
  <si>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</si>
  <si>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</si>
  <si>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</si>
  <si>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</si>
  <si>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</si>
  <si>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</si>
  <si>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</si>
  <si>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</si>
  <si>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</si>
  <si>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</si>
  <si>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</si>
  <si>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</si>
  <si>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</si>
  <si>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</si>
  <si>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</si>
  <si>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</si>
  <si>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</si>
  <si>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</si>
  <si>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</si>
  <si>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</si>
  <si>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</si>
  <si>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</si>
  <si>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</si>
  <si>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</si>
  <si>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</si>
  <si>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</si>
  <si>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</si>
  <si>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</si>
  <si>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</si>
  <si>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</si>
  <si>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</si>
  <si>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</si>
  <si>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</si>
  <si>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</si>
  <si>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</si>
  <si>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</si>
  <si>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</si>
  <si>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</si>
  <si>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</si>
  <si>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</si>
  <si>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</si>
  <si>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</si>
  <si>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</si>
  <si>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</si>
  <si>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</si>
  <si>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</si>
  <si>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</si>
  <si>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</si>
  <si>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</si>
  <si>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</si>
  <si>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</si>
  <si>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</si>
  <si>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</si>
  <si>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</si>
  <si>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</si>
  <si>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</si>
  <si>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</si>
  <si>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</si>
  <si>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</si>
  <si>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</si>
  <si>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</si>
  <si>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</si>
  <si>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</si>
  <si>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</si>
  <si>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</si>
  <si>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</si>
  <si>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</si>
  <si>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</si>
  <si>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</si>
  <si>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</si>
  <si>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</si>
  <si>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</si>
  <si>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</si>
  <si>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</si>
  <si>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</si>
  <si>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</si>
  <si>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</si>
  <si>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</si>
  <si>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</si>
  <si>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</si>
  <si>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</si>
  <si>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</si>
  <si>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</si>
  <si>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</si>
  <si>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</si>
  <si>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</si>
  <si>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</si>
  <si>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</si>
  <si>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</si>
  <si>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</si>
  <si>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</si>
  <si>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</si>
  <si>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</si>
  <si>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</si>
  <si>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</si>
  <si>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</si>
  <si>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</si>
  <si>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</si>
  <si>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</si>
  <si>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</si>
  <si>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</si>
  <si>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</si>
  <si>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</si>
  <si>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</si>
  <si>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</si>
  <si>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</si>
  <si>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</si>
  <si>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</si>
  <si>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</si>
  <si>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</si>
  <si>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</si>
  <si>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</si>
  <si>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</si>
  <si>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</si>
  <si>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</si>
  <si>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</si>
  <si>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</si>
  <si>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</si>
  <si>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</si>
  <si>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</si>
  <si>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</si>
  <si>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</si>
  <si>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</si>
  <si>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</si>
  <si>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</si>
  <si>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</si>
  <si>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</si>
  <si>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</si>
  <si>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</si>
  <si>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</si>
  <si>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</si>
  <si>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</si>
  <si>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</si>
  <si>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</si>
  <si>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</si>
  <si>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</si>
  <si>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</si>
  <si>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</si>
  <si>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</si>
  <si>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</si>
  <si>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</si>
  <si>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</si>
  <si>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</si>
  <si>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</si>
  <si>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</si>
  <si>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</si>
  <si>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</si>
  <si>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</si>
  <si>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</si>
  <si>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</si>
  <si>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</si>
  <si>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</si>
  <si>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</si>
  <si>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</si>
  <si>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</si>
  <si>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</si>
  <si>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</si>
  <si>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</si>
  <si>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</si>
  <si>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</si>
  <si>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</si>
  <si>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</si>
  <si>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</si>
  <si>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</si>
  <si>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</si>
  <si>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</si>
  <si>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</si>
  <si>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</si>
  <si>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</si>
  <si>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</si>
  <si>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</si>
  <si>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</si>
  <si>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</si>
  <si>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</si>
  <si>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</si>
  <si>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</si>
  <si>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</si>
  <si>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</si>
  <si>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</si>
  <si>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</si>
  <si>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</si>
  <si>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</si>
  <si>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</si>
  <si>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</si>
  <si>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</si>
  <si>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</si>
  <si>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</si>
  <si>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</si>
  <si>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</si>
  <si>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</si>
  <si>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</si>
  <si>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</si>
  <si>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</si>
  <si>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</si>
  <si>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</si>
  <si>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</si>
  <si>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</si>
  <si>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</si>
  <si>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</si>
  <si>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</si>
  <si>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</si>
  <si>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</si>
  <si>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</si>
  <si>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</si>
  <si>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</si>
  <si>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</si>
  <si>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</si>
  <si>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</si>
  <si>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</si>
  <si>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</si>
  <si>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</si>
  <si>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</si>
  <si>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</si>
  <si>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</si>
  <si>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</si>
  <si>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</si>
  <si>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</si>
  <si>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</si>
  <si>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</si>
  <si>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</si>
  <si>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</si>
  <si>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</si>
  <si>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</si>
  <si>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</si>
  <si>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</si>
  <si>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</si>
  <si>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</si>
  <si>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</si>
  <si>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</si>
  <si>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</si>
  <si>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</si>
  <si>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</si>
  <si>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</si>
  <si>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</si>
  <si>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</si>
  <si>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</si>
  <si>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</si>
  <si>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</si>
  <si>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</si>
  <si>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</si>
  <si>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</si>
  <si>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</si>
  <si>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</si>
  <si>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</si>
  <si>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</si>
  <si>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</si>
  <si>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</si>
  <si>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</si>
  <si>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</si>
  <si>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</si>
  <si>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</si>
  <si>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</si>
  <si>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</si>
  <si>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</si>
  <si>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</si>
  <si>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</si>
  <si>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</si>
  <si>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</si>
  <si>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</si>
  <si>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</si>
  <si>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</si>
  <si>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</si>
  <si>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</si>
  <si>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</si>
  <si>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</si>
  <si>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</si>
  <si>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</si>
  <si>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</si>
  <si>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</si>
  <si>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</si>
  <si>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</si>
  <si>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</si>
  <si>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</si>
  <si>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</si>
  <si>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</si>
  <si>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</si>
  <si>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</si>
  <si>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</si>
  <si>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</si>
  <si>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</si>
  <si>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</si>
  <si>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</si>
  <si>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</si>
  <si>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</si>
  <si>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</si>
  <si>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</si>
  <si>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</si>
  <si>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</si>
  <si>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</si>
  <si>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</si>
  <si>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</si>
  <si>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</si>
  <si>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</si>
  <si>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</si>
  <si>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</si>
  <si>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</si>
  <si>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</si>
  <si>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</si>
  <si>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</si>
  <si>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</si>
  <si>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</si>
  <si>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</si>
  <si>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</si>
  <si>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</si>
  <si>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</si>
  <si>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</si>
  <si>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</si>
  <si>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</si>
  <si>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</si>
  <si>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</si>
  <si>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</si>
  <si>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</si>
  <si>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</si>
  <si>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</si>
  <si>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</si>
  <si>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</si>
  <si>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</si>
  <si>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</si>
  <si>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</si>
  <si>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</si>
  <si>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</si>
  <si>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</si>
  <si>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</si>
  <si>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</si>
  <si>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</si>
  <si>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</si>
  <si>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</si>
  <si>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</si>
  <si>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</si>
  <si>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</si>
  <si>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</si>
  <si>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</si>
  <si>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</si>
  <si>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</si>
  <si>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</si>
  <si>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</si>
  <si>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</si>
  <si>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</si>
  <si>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</si>
  <si>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</si>
  <si>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</si>
  <si>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</si>
  <si>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</si>
  <si>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</si>
  <si>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</si>
  <si>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</si>
  <si>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</si>
  <si>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</si>
  <si>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</si>
  <si>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</si>
  <si>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</si>
  <si>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</si>
  <si>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</si>
  <si>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</si>
  <si>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</si>
  <si>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</si>
  <si>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</si>
  <si>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</si>
  <si>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</si>
  <si>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</si>
  <si>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</si>
  <si>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</si>
  <si>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</si>
  <si>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</si>
  <si>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</si>
  <si>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</si>
  <si>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</si>
  <si>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</si>
  <si>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</si>
  <si>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</si>
  <si>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</si>
  <si>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</si>
  <si>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</si>
  <si>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</si>
  <si>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</si>
  <si>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</si>
  <si>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</si>
  <si>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</si>
  <si>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</si>
  <si>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</si>
  <si>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</si>
  <si>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</si>
  <si>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</si>
  <si>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</si>
  <si>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</si>
  <si>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</si>
  <si>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</si>
  <si>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</si>
  <si>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</si>
  <si>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</si>
  <si>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</si>
  <si>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</si>
  <si>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</si>
  <si>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</si>
  <si>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</si>
  <si>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</si>
  <si>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</si>
  <si>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</si>
  <si>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</si>
  <si>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</si>
  <si>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</si>
  <si>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</si>
  <si>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</si>
  <si>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</si>
  <si>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</si>
  <si>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</si>
  <si>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</si>
  <si>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</si>
  <si>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</si>
  <si>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</si>
  <si>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</si>
  <si>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</si>
  <si>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</si>
  <si>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</si>
  <si>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</si>
  <si>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</si>
  <si>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</si>
  <si>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</si>
  <si>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</si>
  <si>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</si>
  <si>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</si>
  <si>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</si>
  <si>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</si>
  <si>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</si>
  <si>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</si>
  <si>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</si>
  <si>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</si>
  <si>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</si>
  <si>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</si>
  <si>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</si>
  <si>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</si>
  <si>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</si>
  <si>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</si>
  <si>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</si>
  <si>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</si>
  <si>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</si>
  <si>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</si>
  <si>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</si>
  <si>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</si>
  <si>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</si>
  <si>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</si>
  <si>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</si>
  <si>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</si>
  <si>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</si>
  <si>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</si>
  <si>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</si>
  <si>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</si>
  <si>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</si>
  <si>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</si>
  <si>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</si>
  <si>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</si>
  <si>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</si>
  <si>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</si>
  <si>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</si>
  <si>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</si>
  <si>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</si>
  <si>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</si>
  <si>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</si>
  <si>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</si>
  <si>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</si>
  <si>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</si>
  <si>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</si>
  <si>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</si>
  <si>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</si>
  <si>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</si>
  <si>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</si>
  <si>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</si>
  <si>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</si>
  <si>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</si>
  <si>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</si>
  <si>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</si>
  <si>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</si>
  <si>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</si>
  <si>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</si>
  <si>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</si>
  <si>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</si>
  <si>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</si>
  <si>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</si>
  <si>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</si>
  <si>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</si>
  <si>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</si>
  <si>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</si>
  <si>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</si>
  <si>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</si>
  <si>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</si>
  <si>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</si>
  <si>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</si>
  <si>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</si>
  <si>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</si>
  <si>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</si>
  <si>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</si>
  <si>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</si>
  <si>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</si>
  <si>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</si>
  <si>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</si>
  <si>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</si>
  <si>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</si>
  <si>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</si>
  <si>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</si>
  <si>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</si>
  <si>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</si>
  <si>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</si>
  <si>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</si>
  <si>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</si>
  <si>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</si>
  <si>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</si>
  <si>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</si>
  <si>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</si>
  <si>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</si>
  <si>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</si>
  <si>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</si>
  <si>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</si>
  <si>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</si>
  <si>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</si>
  <si>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</si>
  <si>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</si>
  <si>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</si>
  <si>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</si>
  <si>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</si>
  <si>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</si>
  <si>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</si>
  <si>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</si>
  <si>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</si>
  <si>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</si>
  <si>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</si>
  <si>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</si>
  <si>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</si>
  <si>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</si>
  <si>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</si>
  <si>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</si>
  <si>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</si>
  <si>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</si>
  <si>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</si>
  <si>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</si>
  <si>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</si>
  <si>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</si>
  <si>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</si>
  <si>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</si>
  <si>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</si>
  <si>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</si>
  <si>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</si>
  <si>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</si>
  <si>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</si>
  <si>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</si>
  <si>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</si>
  <si>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</si>
  <si>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</si>
  <si>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</si>
  <si>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</si>
  <si>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</si>
  <si>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</si>
  <si>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</si>
  <si>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</si>
  <si>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</si>
  <si>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</si>
  <si>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</si>
  <si>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</si>
  <si>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</si>
  <si>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</si>
  <si>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</si>
  <si>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</si>
  <si>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</si>
  <si>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</si>
  <si>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</si>
  <si>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</si>
  <si>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</si>
  <si>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</si>
  <si>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</si>
  <si>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</si>
  <si>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</si>
  <si>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</si>
  <si>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</si>
  <si>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</si>
  <si>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</si>
  <si>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</si>
  <si>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</si>
  <si>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</si>
  <si>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</si>
  <si>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</si>
  <si>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</si>
  <si>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</si>
  <si>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</si>
  <si>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</si>
  <si>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</si>
  <si>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</si>
  <si>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</si>
  <si>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</si>
  <si>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</si>
  <si>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</si>
  <si>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</si>
  <si>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</si>
  <si>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</si>
  <si>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</si>
  <si>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</si>
  <si>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</si>
  <si>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</si>
  <si>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</si>
  <si>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</si>
  <si>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</si>
  <si>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</si>
  <si>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</si>
  <si>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</si>
  <si>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</si>
  <si>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</si>
  <si>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</si>
  <si>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</si>
  <si>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</si>
  <si>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</si>
  <si>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</si>
  <si>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</si>
  <si>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</si>
  <si>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</si>
  <si>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</si>
  <si>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</si>
  <si>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</si>
  <si>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</si>
  <si>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</si>
  <si>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</si>
  <si>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</si>
  <si>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</si>
  <si>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</si>
  <si>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</si>
  <si>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</si>
  <si>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</si>
  <si>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</si>
  <si>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</si>
  <si>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</si>
  <si>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</si>
  <si>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</si>
  <si>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</si>
  <si>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</si>
  <si>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</si>
  <si>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</si>
  <si>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</si>
  <si>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</si>
  <si>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</si>
  <si>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</si>
  <si>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</si>
  <si>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</si>
  <si>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</si>
  <si>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</si>
  <si>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</si>
  <si>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</si>
  <si>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</si>
  <si>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</si>
  <si>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</si>
  <si>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</si>
  <si>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</si>
  <si>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</si>
  <si>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</si>
  <si>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</si>
  <si>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</si>
  <si>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</si>
  <si>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</si>
  <si>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</si>
  <si>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</si>
  <si>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</si>
  <si>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</si>
  <si>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</si>
  <si>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</si>
  <si>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</si>
  <si>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</si>
  <si>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</si>
  <si>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</si>
  <si>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</si>
  <si>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</si>
  <si>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</si>
  <si>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</si>
  <si>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</si>
  <si>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</si>
  <si>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</si>
  <si>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</si>
  <si>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</si>
  <si>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</si>
  <si>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</si>
  <si>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</si>
  <si>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</si>
  <si>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</si>
  <si>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</si>
  <si>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</si>
  <si>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</si>
  <si>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</si>
  <si>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</si>
  <si>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</si>
  <si>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</si>
  <si>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</si>
  <si>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</si>
  <si>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</si>
  <si>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</si>
  <si>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</si>
  <si>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</si>
  <si>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</si>
  <si>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</si>
  <si>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</si>
  <si>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</si>
  <si>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</si>
  <si>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</si>
  <si>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</si>
  <si>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</si>
  <si>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</si>
  <si>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</si>
  <si>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</si>
  <si>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</si>
  <si>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</si>
  <si>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</si>
  <si>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</si>
  <si>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</si>
  <si>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</si>
  <si>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</si>
  <si>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</si>
  <si>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</si>
  <si>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</si>
  <si>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</si>
  <si>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</si>
  <si>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</si>
  <si>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</si>
  <si>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</si>
  <si>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</si>
  <si>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</si>
  <si>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</si>
  <si>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</si>
  <si>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</si>
  <si>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</si>
  <si>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</si>
  <si>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</si>
  <si>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</si>
  <si>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</si>
  <si>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</si>
  <si>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</si>
  <si>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</si>
  <si>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</si>
  <si>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</si>
  <si>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</si>
  <si>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</si>
  <si>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</si>
  <si>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</si>
  <si>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</si>
  <si>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</si>
  <si>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</si>
  <si>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</si>
  <si>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</si>
  <si>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</si>
  <si>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</si>
  <si>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</si>
  <si>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</si>
  <si>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</si>
  <si>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</si>
  <si>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</si>
  <si>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</si>
  <si>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</si>
  <si>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</si>
  <si>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</si>
  <si>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</si>
  <si>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</si>
  <si>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</si>
  <si>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</si>
  <si>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</si>
  <si>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</si>
  <si>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</si>
  <si>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</si>
  <si>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</si>
  <si>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</si>
  <si>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</si>
  <si>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</si>
  <si>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</si>
  <si>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</si>
  <si>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</si>
  <si>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</si>
  <si>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</si>
  <si>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</si>
  <si>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</si>
  <si>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</si>
  <si>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</si>
  <si>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</si>
  <si>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</si>
  <si>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</si>
  <si>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</si>
  <si>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</si>
  <si>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</si>
  <si>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</si>
  <si>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</si>
  <si>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</si>
  <si>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</si>
  <si>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</si>
  <si>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</si>
  <si>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</si>
  <si>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</si>
  <si>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</si>
  <si>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</si>
  <si>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</si>
  <si>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</si>
  <si>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</si>
  <si>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</si>
  <si>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</si>
  <si>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</si>
  <si>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</si>
  <si>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</si>
  <si>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</si>
  <si>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</si>
  <si>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</si>
  <si>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</si>
  <si>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</si>
  <si>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</si>
  <si>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</si>
  <si>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</si>
  <si>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</si>
  <si>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</si>
  <si>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</si>
  <si>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</si>
  <si>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</si>
  <si>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</si>
  <si>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</si>
  <si>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</si>
  <si>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</si>
  <si>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</si>
  <si>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</si>
  <si>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</si>
  <si>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</si>
  <si>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</si>
  <si>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</si>
  <si>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</si>
  <si>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</si>
  <si>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</si>
  <si>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</si>
  <si>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</si>
  <si>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</si>
  <si>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</si>
  <si>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</si>
  <si>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</si>
  <si>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</si>
  <si>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</si>
  <si>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</si>
  <si>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</si>
  <si>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</si>
  <si>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</si>
  <si>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</si>
  <si>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</si>
  <si>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</si>
  <si>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</si>
  <si>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</si>
  <si>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</si>
  <si>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</si>
  <si>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</si>
  <si>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</si>
  <si>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</si>
  <si>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</si>
  <si>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</si>
  <si>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</si>
  <si>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</si>
  <si>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</si>
  <si>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</si>
  <si>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</si>
  <si>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</si>
  <si>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</si>
  <si>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</si>
  <si>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</si>
  <si>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</si>
  <si>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</si>
  <si>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</si>
  <si>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</si>
  <si>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</si>
  <si>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</si>
  <si>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</si>
  <si>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</si>
  <si>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</si>
  <si>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</si>
  <si>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</si>
  <si>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</si>
  <si>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</si>
  <si>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</si>
  <si>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</si>
  <si>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</si>
  <si>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</si>
  <si>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</si>
  <si>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</si>
  <si>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</si>
  <si>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</si>
  <si>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</si>
  <si>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</si>
  <si>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</si>
  <si>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</si>
  <si>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</si>
  <si>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</si>
  <si>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</si>
  <si>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</si>
  <si>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</si>
  <si>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</si>
  <si>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</si>
  <si>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</si>
  <si>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</si>
  <si>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</si>
  <si>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</si>
  <si>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</si>
  <si>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</si>
  <si>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</si>
  <si>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</si>
  <si>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</si>
  <si>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</si>
  <si>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</si>
  <si>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</si>
  <si>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</si>
  <si>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</si>
  <si>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</si>
  <si>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</si>
  <si>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</si>
  <si>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</si>
  <si>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</si>
  <si>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</si>
  <si>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</si>
  <si>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</si>
  <si>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</si>
  <si>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</si>
  <si>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</si>
  <si>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</si>
  <si>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</si>
  <si>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</si>
  <si>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</si>
  <si>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</si>
  <si>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</si>
  <si>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</si>
  <si>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</si>
  <si>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</si>
  <si>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</si>
  <si>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</si>
  <si>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</si>
  <si>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</si>
  <si>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</si>
  <si>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</si>
  <si>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</si>
  <si>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</si>
  <si>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</si>
  <si>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</si>
  <si>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</si>
  <si>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</si>
  <si>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</si>
  <si>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</si>
  <si>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</si>
  <si>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</si>
  <si>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</si>
  <si>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</si>
  <si>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</si>
  <si>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</si>
  <si>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</si>
  <si>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</si>
  <si>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</si>
  <si>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</si>
  <si>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</si>
  <si>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</si>
  <si>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</si>
  <si>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</si>
  <si>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</si>
  <si>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</si>
  <si>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</si>
  <si>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</si>
  <si>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</si>
  <si>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</si>
  <si>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</si>
  <si>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</si>
  <si>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</si>
  <si>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</si>
  <si>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</si>
  <si>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</si>
  <si>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</si>
  <si>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</si>
  <si>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</si>
  <si>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</si>
  <si>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</si>
  <si>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</si>
  <si>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</si>
  <si>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</si>
  <si>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</si>
  <si>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</si>
  <si>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</si>
  <si>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</si>
  <si>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</si>
  <si>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</si>
  <si>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</si>
  <si>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</si>
  <si>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</si>
  <si>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</si>
  <si>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</si>
  <si>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</si>
  <si>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</si>
  <si>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</si>
  <si>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</si>
  <si>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</si>
  <si>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</si>
  <si>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</si>
  <si>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</si>
  <si>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</si>
  <si>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</si>
  <si>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</si>
  <si>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</si>
  <si>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</si>
  <si>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</si>
  <si>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</si>
  <si>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</si>
  <si>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</si>
  <si>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</si>
  <si>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</si>
  <si>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</si>
  <si>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</si>
  <si>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</si>
  <si>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</si>
  <si>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</si>
  <si>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</si>
  <si>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</si>
  <si>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</si>
  <si>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</si>
  <si>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</si>
  <si>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</si>
  <si>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</si>
  <si>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</si>
  <si>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</si>
  <si>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</si>
  <si>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</si>
  <si>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</si>
  <si>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</si>
  <si>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</si>
  <si>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</si>
  <si>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</si>
  <si>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</si>
  <si>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</si>
  <si>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</si>
  <si>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</si>
  <si>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</si>
  <si>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</si>
  <si>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</si>
  <si>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</si>
  <si>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</si>
  <si>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</si>
  <si>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</si>
  <si>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</si>
  <si>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</si>
  <si>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</si>
  <si>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</si>
  <si>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</si>
  <si>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</si>
  <si>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</si>
  <si>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</si>
  <si>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</si>
  <si>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</si>
  <si>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</si>
  <si>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</si>
  <si>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</si>
  <si>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</si>
  <si>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</si>
  <si>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</si>
  <si>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</si>
  <si>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</si>
  <si>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</si>
  <si>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</si>
  <si>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</si>
  <si>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</si>
  <si>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</si>
  <si>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</si>
  <si>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</si>
  <si>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</si>
  <si>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</si>
  <si>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</si>
  <si>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</si>
  <si>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</si>
  <si>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</si>
  <si>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</si>
  <si>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</si>
  <si>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</si>
  <si>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</si>
  <si>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</si>
  <si>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</si>
  <si>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</si>
  <si>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</si>
  <si>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</si>
  <si>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</si>
  <si>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</si>
  <si>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</si>
  <si>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</si>
  <si>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</si>
  <si>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</si>
  <si>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</si>
  <si>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</si>
  <si>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</si>
  <si>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</si>
  <si>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</si>
  <si>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</si>
  <si>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</si>
  <si>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</si>
  <si>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</si>
  <si>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</si>
  <si>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</si>
  <si>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</si>
  <si>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</si>
  <si>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</si>
  <si>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</si>
  <si>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</si>
  <si>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</si>
  <si>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</si>
  <si>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</si>
  <si>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</si>
  <si>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</si>
  <si>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</si>
  <si>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</si>
  <si>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</si>
  <si>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</si>
  <si>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</si>
  <si>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</si>
  <si>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</si>
  <si>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</si>
  <si>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</si>
  <si>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</si>
  <si>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</si>
  <si>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</si>
  <si>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</si>
  <si>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</si>
  <si>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</si>
  <si>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</si>
  <si>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</si>
  <si>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</si>
  <si>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</si>
  <si>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</si>
  <si>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</si>
  <si>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</si>
  <si>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</si>
  <si>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</si>
  <si>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</si>
  <si>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</si>
  <si>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</si>
  <si>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</si>
  <si>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</si>
  <si>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</si>
  <si>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</si>
  <si>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</si>
  <si>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</si>
  <si>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</si>
  <si>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</si>
  <si>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</si>
  <si>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</si>
  <si>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</si>
  <si>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</si>
  <si>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</si>
  <si>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</si>
  <si>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</si>
  <si>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</si>
  <si>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</si>
  <si>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</si>
  <si>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</si>
  <si>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</si>
  <si>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</si>
  <si>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</si>
  <si>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</si>
  <si>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</si>
  <si>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</si>
  <si>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</si>
  <si>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</si>
  <si>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</si>
  <si>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</si>
  <si>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</si>
  <si>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</si>
  <si>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</si>
  <si>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</si>
  <si>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</si>
  <si>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</si>
  <si>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</si>
  <si>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</si>
  <si>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</si>
  <si>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</si>
  <si>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</si>
  <si>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</si>
  <si>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</si>
  <si>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</si>
  <si>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</si>
  <si>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</si>
  <si>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</si>
  <si>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</si>
  <si>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</si>
  <si>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</si>
  <si>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</si>
  <si>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</si>
  <si>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</si>
  <si>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</si>
  <si>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</si>
  <si>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</si>
  <si>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</si>
  <si>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</si>
  <si>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</si>
  <si>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</si>
  <si>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</si>
  <si>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</si>
  <si>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</si>
  <si>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</si>
  <si>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</si>
  <si>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</si>
  <si>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</si>
  <si>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</si>
  <si>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</si>
  <si>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</si>
  <si>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</si>
  <si>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</si>
  <si>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</si>
  <si>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</si>
  <si>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</si>
  <si>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</si>
  <si>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</si>
  <si>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</si>
  <si>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</si>
  <si>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</si>
  <si>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</si>
  <si>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</si>
  <si>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</si>
  <si>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</si>
  <si>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</si>
  <si>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</si>
  <si>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</si>
  <si>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</si>
  <si>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</si>
  <si>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</si>
  <si>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</si>
  <si>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</si>
  <si>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</si>
  <si>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</si>
  <si>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</si>
  <si>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</si>
  <si>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</si>
  <si>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</si>
  <si>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</si>
  <si>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</si>
  <si>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</si>
  <si>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</si>
  <si>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</si>
  <si>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</si>
  <si>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</si>
  <si>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</si>
  <si>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</si>
  <si>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</si>
  <si>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</si>
  <si>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</si>
  <si>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</si>
  <si>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</si>
  <si>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</si>
  <si>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</si>
  <si>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</si>
  <si>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</si>
  <si>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</si>
  <si>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</si>
  <si>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</si>
  <si>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</si>
  <si>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</si>
  <si>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</si>
  <si>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</si>
  <si>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</si>
  <si>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</si>
  <si>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</si>
  <si>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</si>
  <si>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</si>
  <si>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</si>
  <si>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</si>
  <si>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</si>
  <si>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</si>
  <si>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</si>
  <si>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</si>
  <si>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</si>
  <si>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</si>
  <si>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</si>
  <si>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</si>
  <si>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</si>
  <si>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</si>
  <si>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</si>
  <si>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</si>
  <si>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</si>
  <si>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</si>
  <si>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</si>
  <si>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</si>
  <si>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</si>
  <si>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</si>
  <si>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</si>
  <si>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</si>
  <si>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</si>
  <si>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</si>
  <si>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</si>
  <si>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</si>
  <si>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</si>
  <si>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</si>
  <si>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</si>
  <si>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</si>
  <si>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</si>
  <si>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</si>
  <si>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</si>
  <si>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</si>
  <si>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</si>
  <si>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</si>
  <si>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</si>
  <si>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</si>
  <si>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</si>
  <si>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</si>
  <si>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</si>
  <si>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</si>
  <si>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</si>
  <si>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</si>
  <si>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</si>
  <si>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</si>
  <si>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</si>
  <si>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</si>
  <si>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</si>
  <si>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</si>
  <si>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</si>
  <si>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</si>
  <si>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</si>
  <si>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</si>
  <si>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</si>
  <si>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</si>
  <si>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</si>
  <si>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</si>
  <si>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</si>
  <si>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</si>
  <si>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</si>
  <si>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</si>
  <si>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</si>
  <si>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</si>
  <si>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</si>
  <si>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</si>
  <si>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</si>
  <si>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</si>
  <si>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</si>
  <si>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</si>
  <si>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</si>
  <si>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</si>
  <si>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</si>
  <si>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</si>
  <si>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</si>
  <si>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</si>
  <si>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</si>
  <si>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</si>
  <si>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</si>
  <si>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</si>
  <si>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</si>
  <si>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</si>
  <si>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</si>
  <si>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</si>
  <si>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</si>
  <si>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</si>
  <si>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</si>
  <si>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</si>
  <si>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</si>
  <si>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</si>
  <si>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</si>
  <si>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</si>
  <si>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</si>
  <si>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</si>
  <si>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</si>
  <si>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</si>
  <si>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</si>
  <si>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</si>
  <si>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</si>
  <si>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</si>
  <si>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</si>
  <si>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</si>
  <si>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</si>
  <si>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</si>
  <si>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</si>
  <si>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</si>
  <si>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</si>
  <si>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</si>
  <si>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</si>
  <si>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</si>
  <si>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</si>
  <si>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</si>
  <si>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</si>
  <si>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</si>
  <si>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</si>
  <si>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</si>
  <si>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</si>
  <si>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</si>
  <si>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</si>
  <si>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</si>
  <si>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</si>
  <si>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</si>
  <si>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</si>
  <si>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</si>
  <si>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</si>
  <si>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</si>
  <si>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</si>
  <si>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</si>
  <si>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</si>
  <si>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</si>
  <si>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</si>
  <si>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</si>
  <si>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</si>
  <si>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</si>
  <si>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</si>
  <si>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</si>
  <si>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</si>
  <si>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</si>
  <si>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</si>
  <si>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</si>
  <si>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</si>
  <si>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</si>
  <si>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</si>
  <si>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</si>
  <si>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</si>
  <si>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</si>
  <si>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</si>
  <si>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</si>
  <si>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</si>
  <si>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</si>
  <si>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</si>
  <si>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</si>
  <si>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</si>
  <si>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</si>
  <si>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</si>
  <si>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</si>
  <si>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</si>
  <si>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</si>
  <si>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</si>
  <si>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</si>
  <si>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</si>
  <si>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</si>
  <si>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</si>
  <si>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</si>
  <si>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</si>
  <si>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</si>
  <si>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</si>
  <si>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</si>
  <si>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</si>
  <si>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</si>
  <si>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</si>
  <si>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</si>
  <si>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</si>
  <si>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</si>
  <si>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</si>
  <si>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</si>
  <si>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</si>
  <si>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</si>
  <si>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</si>
  <si>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</si>
  <si>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</si>
  <si>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</si>
  <si>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</si>
  <si>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</si>
  <si>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</si>
  <si>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</si>
  <si>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</si>
  <si>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</si>
  <si>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</si>
  <si>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</si>
  <si>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</si>
  <si>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</si>
  <si>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</si>
  <si>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</si>
  <si>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</si>
  <si>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</si>
  <si>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</si>
  <si>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</si>
  <si>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</si>
  <si>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</si>
  <si>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</si>
  <si>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</si>
  <si>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</si>
  <si>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</si>
  <si>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</si>
  <si>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</si>
  <si>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</si>
  <si>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</si>
  <si>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</si>
  <si>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</si>
  <si>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</si>
  <si>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</si>
  <si>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</si>
  <si>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</si>
  <si>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</si>
  <si>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</si>
  <si>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</si>
  <si>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</si>
  <si>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</si>
  <si>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</si>
  <si>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</si>
  <si>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</si>
  <si>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</si>
  <si>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</si>
  <si>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</si>
  <si>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</si>
  <si>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</si>
  <si>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</si>
  <si>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</si>
  <si>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</si>
  <si>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</si>
  <si>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</si>
  <si>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</si>
  <si>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</si>
  <si>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</si>
  <si>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</si>
  <si>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</si>
  <si>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</si>
  <si>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</si>
  <si>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</si>
  <si>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</si>
  <si>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</si>
  <si>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</si>
  <si>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</si>
  <si>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</si>
  <si>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</si>
  <si>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</si>
  <si>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</si>
  <si>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</si>
  <si>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</si>
  <si>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</si>
  <si>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</si>
  <si>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</si>
  <si>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</si>
  <si>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</si>
  <si>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</si>
  <si>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</si>
  <si>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</si>
  <si>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</si>
  <si>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</si>
  <si>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</si>
  <si>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</si>
  <si>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</si>
  <si>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</si>
  <si>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</si>
  <si>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</si>
  <si>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</si>
  <si>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</si>
  <si>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</si>
  <si>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</si>
  <si>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</si>
  <si>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</si>
  <si>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</si>
  <si>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</si>
  <si>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</si>
  <si>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</si>
  <si>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</si>
  <si>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</si>
  <si>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</si>
  <si>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</si>
  <si>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</si>
  <si>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</si>
  <si>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</si>
  <si>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</si>
  <si>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</si>
  <si>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</si>
  <si>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</si>
  <si>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</si>
  <si>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</si>
  <si>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</si>
  <si>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</si>
  <si>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</si>
  <si>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</si>
  <si>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</si>
  <si>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</si>
  <si>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</si>
  <si>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</si>
  <si>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</si>
  <si>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</si>
  <si>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</si>
  <si>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</si>
  <si>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</si>
  <si>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</si>
  <si>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</si>
  <si>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</si>
  <si>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</si>
  <si>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</si>
  <si>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</si>
  <si>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</si>
  <si>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</si>
  <si>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</si>
  <si>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</si>
  <si>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</si>
  <si>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</si>
  <si>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</si>
  <si>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</si>
  <si>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</si>
  <si>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</si>
  <si>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</si>
  <si>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</si>
  <si>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</si>
  <si>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</si>
  <si>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</si>
  <si>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</si>
  <si>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</si>
  <si>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</si>
  <si>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</si>
  <si>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</si>
  <si>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</si>
  <si>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</si>
  <si>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</si>
  <si>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</si>
  <si>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</si>
  <si>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</si>
  <si>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</si>
  <si>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</si>
  <si>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</si>
  <si>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</si>
  <si>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</si>
  <si>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</si>
  <si>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</si>
  <si>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</si>
  <si>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</si>
  <si>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</si>
  <si>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</si>
  <si>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</si>
  <si>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</si>
  <si>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</si>
  <si>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</si>
  <si>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</si>
  <si>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</si>
  <si>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</si>
  <si>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</si>
  <si>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</si>
  <si>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</si>
  <si>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</si>
  <si>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</si>
  <si>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</si>
  <si>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</si>
  <si>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</si>
  <si>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</si>
  <si>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</si>
  <si>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</si>
  <si>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</si>
  <si>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</si>
  <si>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</si>
  <si>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</si>
  <si>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</si>
  <si>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</si>
  <si>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</si>
  <si>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</si>
  <si>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</si>
  <si>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</si>
  <si>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</si>
  <si>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</si>
  <si>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</si>
  <si>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</si>
  <si>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</si>
  <si>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</si>
  <si>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</si>
  <si>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</si>
  <si>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</si>
  <si>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</si>
  <si>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</si>
  <si>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</si>
  <si>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</si>
  <si>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</si>
  <si>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</si>
  <si>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</si>
  <si>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</si>
  <si>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</si>
  <si>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</si>
  <si>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</si>
  <si>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</si>
  <si>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</si>
  <si>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</si>
  <si>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</si>
  <si>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</si>
  <si>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</si>
  <si>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</si>
  <si>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</si>
  <si>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</si>
  <si>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</si>
  <si>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</si>
  <si>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</si>
  <si>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</si>
  <si>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</si>
  <si>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</si>
  <si>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</si>
  <si>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</si>
  <si>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</si>
  <si>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</si>
  <si>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</si>
  <si>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</si>
  <si>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</si>
  <si>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</si>
  <si>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</si>
  <si>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</si>
  <si>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</si>
  <si>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</si>
  <si>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</si>
  <si>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</si>
  <si>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</si>
  <si>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</si>
  <si>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</si>
  <si>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</si>
  <si>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</si>
  <si>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</si>
  <si>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</si>
  <si>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</si>
  <si>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</si>
  <si>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</si>
  <si>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</si>
  <si>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</si>
  <si>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</si>
  <si>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</si>
  <si>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</si>
  <si>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</si>
  <si>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</si>
  <si>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</si>
  <si>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</si>
  <si>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</si>
  <si>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</si>
  <si>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</si>
  <si>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</si>
  <si>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</si>
  <si>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</si>
  <si>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</si>
  <si>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</si>
  <si>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</si>
  <si>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</si>
  <si>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</si>
  <si>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</si>
  <si>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</si>
  <si>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</si>
  <si>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</si>
  <si>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</si>
  <si>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</si>
  <si>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</si>
  <si>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</si>
  <si>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</si>
  <si>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</si>
  <si>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</si>
  <si>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</si>
  <si>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</si>
  <si>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</si>
  <si>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</si>
  <si>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</si>
  <si>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</si>
  <si>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</si>
  <si>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</si>
  <si>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</si>
  <si>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</si>
  <si>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</si>
  <si>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</si>
  <si>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</si>
  <si>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</si>
  <si>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</si>
  <si>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</si>
  <si>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</si>
  <si>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</si>
  <si>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</si>
  <si>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</si>
  <si>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</si>
  <si>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</si>
  <si>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</si>
  <si>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</si>
  <si>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</si>
  <si>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</si>
  <si>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</si>
  <si>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</si>
  <si>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</si>
  <si>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</si>
  <si>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</si>
  <si>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</si>
  <si>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</si>
  <si>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</si>
  <si>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</si>
  <si>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</si>
  <si>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</si>
  <si>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</si>
  <si>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</si>
  <si>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</si>
  <si>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</si>
  <si>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</si>
  <si>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</si>
  <si>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</si>
  <si>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</si>
  <si>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</si>
  <si>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</si>
  <si>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</si>
  <si>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</si>
  <si>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</si>
  <si>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</si>
  <si>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</si>
  <si>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</si>
  <si>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</si>
  <si>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</si>
  <si>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</si>
  <si>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</si>
  <si>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</si>
  <si>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</si>
  <si>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</si>
  <si>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</si>
  <si>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</si>
  <si>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</si>
  <si>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</si>
  <si>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</si>
  <si>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</si>
  <si>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</si>
  <si>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</si>
  <si>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</si>
  <si>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</si>
  <si>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</si>
  <si>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</si>
  <si>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</si>
  <si>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</si>
  <si>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</si>
  <si>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</si>
  <si>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</si>
  <si>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</si>
  <si>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</si>
  <si>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</si>
  <si>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</si>
  <si>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</si>
  <si>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</si>
  <si>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</si>
  <si>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</si>
  <si>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</si>
  <si>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</si>
  <si>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</si>
  <si>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</si>
  <si>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</si>
  <si>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</si>
  <si>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</si>
  <si>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</si>
  <si>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</si>
  <si>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</si>
  <si>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</si>
  <si>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</si>
  <si>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</si>
  <si>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</si>
  <si>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</si>
  <si>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</si>
  <si>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</si>
  <si>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</si>
  <si>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</si>
  <si>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</si>
  <si>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</si>
  <si>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</si>
  <si>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</si>
  <si>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</si>
  <si>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</si>
  <si>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</si>
  <si>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</si>
  <si>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</si>
  <si>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</si>
  <si>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</si>
  <si>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</si>
  <si>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</si>
  <si>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</si>
  <si>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</si>
  <si>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</si>
  <si>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</si>
  <si>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</si>
  <si>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</si>
  <si>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</si>
  <si>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</si>
  <si>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</si>
  <si>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</si>
  <si>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</si>
  <si>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</si>
  <si>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</si>
  <si>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</si>
  <si>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</si>
  <si>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</si>
  <si>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</si>
  <si>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</si>
  <si>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</si>
  <si>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</si>
  <si>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</si>
  <si>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</si>
  <si>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</si>
  <si>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</si>
  <si>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</si>
  <si>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</si>
  <si>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</si>
  <si>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</si>
  <si>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</si>
  <si>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</si>
  <si>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</si>
  <si>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</si>
  <si>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</si>
  <si>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</si>
  <si>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</si>
  <si>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</si>
  <si>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</si>
  <si>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</si>
  <si>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</si>
  <si>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</si>
  <si>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</si>
  <si>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</si>
  <si>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</si>
  <si>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</si>
  <si>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</si>
  <si>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</si>
  <si>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</si>
  <si>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</si>
  <si>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</si>
  <si>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</si>
  <si>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</si>
  <si>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</si>
  <si>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</si>
  <si>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</si>
  <si>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</si>
  <si>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</si>
  <si>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</si>
  <si>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</si>
  <si>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</si>
  <si>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</si>
  <si>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</si>
  <si>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</si>
  <si>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</si>
  <si>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</si>
  <si>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</si>
  <si>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</si>
  <si>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</si>
  <si>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</si>
  <si>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</si>
  <si>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</si>
  <si>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</si>
  <si>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</si>
  <si>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</si>
  <si>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</si>
  <si>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</si>
  <si>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</si>
  <si>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</si>
  <si>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</si>
  <si>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</si>
  <si>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</si>
  <si>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</si>
  <si>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</si>
  <si>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</si>
  <si>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</si>
  <si>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</si>
  <si>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</si>
  <si>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</si>
  <si>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</si>
  <si>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</si>
  <si>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</si>
  <si>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</si>
  <si>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</si>
  <si>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</si>
  <si>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</si>
  <si>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</si>
  <si>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</si>
  <si>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</si>
  <si>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</si>
  <si>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</si>
  <si>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</si>
  <si>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</si>
  <si>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</si>
  <si>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</si>
  <si>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</si>
  <si>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</si>
  <si>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</si>
  <si>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</si>
  <si>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</si>
  <si>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</si>
  <si>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</si>
  <si>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</si>
  <si>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</si>
  <si>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</si>
  <si>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</si>
  <si>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</si>
  <si>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</si>
  <si>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</si>
  <si>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</si>
  <si>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</si>
  <si>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</si>
  <si>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</si>
  <si>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</si>
  <si>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</si>
  <si>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</si>
  <si>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</si>
  <si>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</si>
  <si>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</si>
  <si>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</si>
  <si>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</si>
  <si>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</si>
  <si>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</si>
  <si>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</si>
  <si>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</si>
  <si>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</si>
  <si>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</si>
  <si>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</si>
  <si>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</si>
  <si>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</si>
  <si>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</si>
  <si>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</si>
  <si>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</si>
  <si>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</si>
  <si>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</si>
  <si>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</si>
  <si>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</si>
  <si>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</si>
  <si>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</si>
  <si>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</si>
  <si>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</si>
  <si>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</si>
  <si>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</si>
  <si>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</si>
  <si>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</si>
  <si>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</si>
  <si>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</si>
  <si>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</si>
  <si>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</si>
  <si>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</si>
  <si>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</si>
  <si>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</si>
  <si>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</si>
  <si>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</si>
  <si>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</si>
  <si>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</si>
  <si>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</si>
  <si>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</si>
  <si>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</si>
  <si>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</si>
  <si>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</si>
  <si>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</si>
  <si>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</si>
  <si>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</si>
  <si>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</si>
  <si>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</si>
  <si>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</si>
  <si>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</si>
  <si>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</si>
  <si>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</si>
  <si>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</si>
  <si>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</si>
  <si>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</si>
  <si>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</si>
  <si>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</si>
  <si>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</si>
  <si>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</si>
  <si>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</si>
  <si>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</si>
  <si>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</si>
  <si>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</si>
  <si>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</si>
  <si>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</si>
  <si>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</si>
  <si>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</si>
  <si>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</si>
  <si>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</si>
  <si>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</si>
  <si>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</si>
  <si>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</si>
  <si>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</si>
  <si>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</si>
  <si>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</si>
  <si>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</si>
  <si>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</si>
  <si>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</si>
  <si>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</si>
  <si>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</si>
  <si>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</si>
  <si>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</si>
  <si>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</si>
  <si>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</si>
  <si>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</si>
  <si>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</si>
  <si>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</si>
  <si>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</si>
  <si>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</si>
  <si>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</si>
  <si>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</si>
  <si>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</si>
  <si>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</si>
  <si>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</si>
  <si>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</si>
  <si>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</si>
  <si>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</si>
  <si>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</si>
  <si>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</si>
  <si>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</si>
  <si>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</si>
  <si>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</si>
  <si>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</si>
  <si>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</si>
  <si>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</si>
  <si>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</si>
  <si>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</si>
  <si>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</si>
  <si>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</si>
  <si>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</si>
  <si>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</si>
  <si>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</si>
  <si>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</si>
  <si>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</si>
  <si>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</si>
  <si>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</si>
  <si>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</si>
  <si>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</si>
  <si>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</si>
  <si>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</si>
  <si>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</si>
  <si>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</si>
  <si>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</si>
  <si>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</si>
  <si>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</si>
  <si>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</si>
  <si>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</si>
  <si>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</si>
  <si>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</si>
  <si>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</si>
  <si>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</si>
  <si>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</si>
  <si>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</si>
  <si>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</si>
  <si>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</si>
  <si>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</si>
  <si>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</si>
  <si>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</si>
  <si>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</si>
  <si>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</si>
  <si>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</si>
  <si>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</si>
  <si>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</si>
  <si>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</si>
  <si>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</si>
  <si>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</si>
  <si>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</si>
  <si>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</si>
  <si>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</si>
  <si>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</si>
  <si>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</si>
  <si>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</si>
  <si>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</si>
  <si>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</si>
  <si>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</si>
  <si>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</si>
  <si>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</si>
  <si>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</si>
  <si>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</si>
  <si>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</si>
  <si>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</si>
  <si>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</si>
  <si>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</si>
  <si>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</si>
  <si>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</si>
  <si>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</si>
  <si>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</si>
  <si>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</si>
  <si>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</si>
  <si>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</si>
  <si>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</si>
  <si>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</si>
  <si>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</si>
  <si>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</si>
  <si>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</si>
  <si>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</si>
  <si>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</si>
  <si>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</si>
  <si>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</si>
  <si>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</si>
  <si>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</si>
  <si>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</si>
  <si>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</si>
  <si>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</si>
  <si>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</si>
  <si>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</si>
  <si>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</si>
  <si>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</si>
  <si>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</si>
  <si>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</si>
  <si>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</si>
  <si>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</si>
  <si>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</si>
  <si>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</si>
  <si>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</si>
  <si>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</si>
  <si>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</si>
  <si>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</si>
  <si>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</si>
  <si>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</si>
  <si>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</si>
  <si>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</si>
  <si>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</si>
  <si>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</si>
  <si>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</si>
  <si>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</si>
  <si>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</si>
  <si>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</si>
  <si>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</si>
  <si>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</si>
  <si>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</si>
  <si>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</si>
  <si>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</si>
  <si>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</si>
  <si>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</si>
  <si>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</si>
  <si>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</si>
  <si>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</si>
  <si>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</si>
  <si>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</si>
  <si>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</si>
  <si>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</si>
  <si>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</si>
  <si>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</si>
  <si>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</si>
  <si>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</si>
  <si>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</si>
  <si>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</si>
  <si>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</si>
  <si>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</si>
  <si>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</si>
  <si>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</si>
  <si>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</si>
  <si>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</si>
  <si>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</si>
  <si>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</si>
  <si>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</si>
  <si>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</si>
  <si>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</si>
  <si>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</si>
  <si>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</si>
  <si>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</si>
  <si>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</si>
  <si>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</si>
  <si>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</si>
  <si>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</si>
  <si>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</si>
  <si>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</si>
  <si>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</si>
  <si>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</si>
  <si>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</si>
  <si>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</si>
  <si>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</si>
  <si>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</si>
  <si>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</si>
  <si>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</si>
  <si>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</si>
  <si>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</si>
  <si>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</si>
  <si>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</si>
  <si>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</si>
  <si>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</si>
  <si>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</si>
  <si>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</si>
  <si>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</si>
  <si>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</si>
  <si>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</si>
  <si>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</si>
  <si>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</si>
  <si>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</si>
  <si>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</si>
  <si>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</si>
  <si>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</si>
  <si>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</si>
  <si>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</si>
  <si>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</si>
  <si>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</si>
  <si>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</si>
  <si>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</si>
  <si>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</si>
  <si>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</si>
  <si>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</si>
  <si>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</si>
  <si>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</si>
  <si>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</si>
  <si>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</si>
  <si>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</si>
  <si>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</si>
  <si>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</si>
  <si>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</si>
  <si>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</si>
  <si>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</si>
  <si>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</si>
  <si>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</si>
  <si>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</si>
  <si>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</si>
  <si>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</si>
  <si>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</si>
  <si>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</si>
  <si>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</si>
  <si>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</si>
  <si>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</si>
  <si>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</si>
  <si>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</si>
  <si>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</si>
  <si>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</si>
  <si>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</si>
  <si>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</si>
  <si>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</si>
  <si>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</si>
  <si>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</si>
  <si>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</si>
  <si>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</si>
  <si>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</si>
  <si>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</si>
  <si>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</si>
  <si>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</si>
  <si>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</si>
  <si>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</si>
  <si>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</si>
  <si>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</si>
  <si>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</si>
  <si>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</si>
  <si>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</si>
  <si>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</si>
  <si>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</si>
  <si>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</si>
  <si>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</si>
  <si>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</si>
  <si>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</si>
  <si>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</si>
  <si>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</si>
  <si>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</si>
  <si>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</si>
  <si>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</si>
  <si>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</si>
  <si>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</si>
  <si>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</si>
  <si>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</si>
  <si>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</si>
  <si>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</si>
  <si>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</si>
  <si>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</si>
  <si>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</si>
  <si>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</si>
  <si>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</si>
  <si>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</si>
  <si>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</si>
  <si>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</si>
  <si>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</si>
  <si>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</si>
  <si>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</si>
  <si>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</si>
  <si>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</si>
  <si>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</si>
  <si>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</si>
  <si>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</si>
  <si>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</si>
  <si>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</si>
  <si>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</si>
  <si>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</si>
  <si>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</si>
  <si>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</si>
  <si>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</si>
  <si>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</si>
  <si>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</si>
  <si>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</si>
  <si>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</si>
  <si>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</si>
  <si>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</si>
  <si>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</si>
  <si>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</si>
  <si>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</si>
  <si>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</si>
  <si>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</si>
  <si>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</si>
  <si>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</si>
  <si>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</si>
  <si>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</si>
  <si>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</si>
  <si>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</si>
  <si>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</si>
  <si>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</si>
  <si>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</si>
  <si>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</si>
  <si>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</si>
  <si>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</si>
  <si>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</si>
  <si>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</si>
  <si>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</si>
  <si>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</si>
  <si>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</si>
  <si>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</si>
  <si>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</si>
  <si>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</si>
  <si>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</si>
  <si>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</si>
  <si>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</si>
  <si>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</si>
  <si>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</si>
  <si>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</si>
  <si>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</si>
  <si>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</si>
  <si>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</si>
  <si>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</si>
  <si>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</si>
  <si>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</si>
  <si>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</si>
  <si>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</si>
  <si>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</si>
  <si>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</si>
  <si>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</si>
  <si>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</si>
  <si>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</si>
  <si>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</si>
  <si>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</si>
  <si>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</si>
  <si>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</si>
  <si>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</si>
  <si>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</si>
  <si>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</si>
  <si>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</si>
  <si>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</si>
  <si>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</si>
  <si>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</si>
  <si>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</si>
  <si>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</si>
  <si>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</si>
  <si>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</si>
  <si>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</si>
  <si>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</si>
  <si>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</si>
  <si>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</si>
  <si>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</si>
  <si>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</si>
  <si>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</si>
  <si>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</si>
  <si>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</si>
  <si>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</si>
  <si>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</si>
  <si>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</si>
  <si>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</si>
  <si>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</si>
  <si>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</si>
  <si>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</si>
  <si>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</si>
  <si>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</si>
  <si>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</si>
  <si>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</si>
  <si>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</si>
  <si>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</si>
  <si>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</si>
  <si>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</si>
  <si>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</si>
  <si>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</si>
  <si>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</si>
  <si>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</si>
  <si>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</si>
  <si>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</si>
  <si>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</si>
  <si>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</si>
  <si>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</si>
  <si>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</si>
  <si>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</si>
  <si>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</si>
  <si>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</si>
  <si>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</si>
  <si>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</si>
  <si>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</si>
  <si>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</si>
  <si>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</si>
  <si>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</si>
  <si>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</si>
  <si>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</si>
  <si>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</si>
  <si>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</si>
  <si>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</si>
  <si>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</si>
  <si>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</si>
  <si>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</si>
  <si>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</si>
  <si>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</si>
  <si>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</si>
  <si>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</si>
  <si>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</si>
  <si>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</si>
  <si>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</si>
  <si>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</si>
  <si>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</si>
  <si>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</si>
  <si>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</si>
  <si>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</si>
  <si>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</si>
  <si>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</si>
  <si>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</si>
  <si>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</si>
  <si>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</si>
  <si>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</si>
  <si>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</si>
  <si>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</si>
  <si>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</si>
  <si>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</si>
  <si>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</si>
  <si>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</si>
  <si>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</si>
  <si>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</si>
  <si>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</si>
  <si>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</si>
  <si>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</si>
  <si>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</si>
  <si>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</si>
  <si>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</si>
  <si>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</si>
  <si>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</si>
  <si>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</si>
  <si>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</si>
  <si>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</si>
  <si>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</si>
  <si>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</si>
  <si>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</si>
  <si>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</si>
  <si>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</si>
  <si>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</si>
  <si>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</si>
  <si>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</si>
  <si>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</si>
  <si>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</si>
  <si>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</si>
  <si>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</si>
  <si>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</si>
  <si>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</si>
  <si>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</si>
  <si>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</si>
  <si>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</si>
  <si>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</si>
  <si>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</si>
  <si>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</si>
  <si>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</si>
  <si>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</si>
  <si>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</si>
  <si>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</si>
  <si>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</si>
  <si>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</si>
  <si>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</si>
  <si>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</si>
  <si>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</si>
  <si>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</si>
  <si>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</si>
  <si>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</si>
  <si>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</si>
  <si>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</si>
  <si>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</si>
  <si>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</si>
  <si>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</si>
  <si>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</si>
  <si>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</si>
  <si>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</si>
  <si>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</si>
  <si>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</si>
  <si>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</si>
  <si>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</si>
  <si>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</si>
  <si>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</si>
  <si>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</si>
  <si>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</si>
  <si>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</si>
  <si>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</si>
  <si>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</si>
  <si>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</si>
  <si>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</si>
  <si>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</si>
  <si>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</si>
  <si>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</si>
  <si>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</si>
  <si>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</si>
  <si>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</si>
  <si>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</si>
  <si>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</si>
  <si>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</si>
  <si>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</si>
  <si>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</si>
  <si>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</si>
  <si>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</si>
  <si>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</si>
  <si>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</si>
  <si>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</si>
  <si>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</si>
  <si>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</si>
  <si>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</si>
  <si>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</si>
  <si>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</si>
  <si>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</si>
  <si>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</si>
  <si>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</si>
  <si>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</si>
  <si>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</si>
  <si>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</si>
  <si>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</si>
  <si>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</si>
  <si>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</si>
  <si>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</si>
  <si>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</si>
  <si>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</si>
  <si>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</si>
  <si>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</si>
  <si>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</si>
  <si>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</si>
  <si>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</si>
  <si>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</si>
  <si>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</si>
  <si>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</si>
  <si>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</si>
  <si>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</si>
  <si>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</si>
  <si>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</si>
  <si>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</si>
  <si>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</si>
  <si>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</si>
  <si>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</si>
  <si>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</si>
  <si>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</si>
  <si>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</si>
  <si>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</si>
  <si>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</si>
  <si>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</si>
  <si>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</si>
  <si>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</si>
  <si>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</si>
  <si>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</si>
  <si>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</si>
  <si>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</si>
  <si>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</si>
  <si>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</si>
  <si>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</si>
  <si>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</si>
  <si>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</si>
  <si>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</si>
  <si>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</si>
  <si>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</si>
  <si>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</si>
  <si>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</si>
  <si>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</si>
  <si>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</si>
  <si>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</si>
  <si>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</si>
  <si>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</si>
  <si>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</si>
  <si>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</si>
  <si>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</si>
  <si>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</si>
  <si>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</si>
  <si>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</si>
  <si>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</si>
  <si>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</si>
  <si>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</si>
  <si>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</si>
  <si>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</si>
  <si>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</si>
  <si>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</si>
  <si>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</si>
  <si>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</si>
  <si>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</si>
  <si>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</si>
  <si>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</si>
  <si>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</si>
  <si>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</si>
  <si>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</si>
  <si>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</si>
  <si>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</si>
  <si>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</si>
  <si>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</si>
  <si>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</si>
  <si>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</si>
  <si>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</si>
  <si>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</si>
  <si>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</si>
  <si>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</si>
  <si>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</si>
  <si>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</si>
  <si>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</si>
  <si>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</si>
  <si>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</si>
  <si>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</si>
  <si>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</si>
  <si>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</si>
  <si>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</si>
  <si>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</si>
  <si>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</si>
  <si>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</si>
  <si>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</si>
  <si>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</si>
  <si>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</si>
  <si>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</si>
  <si>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</si>
  <si>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</si>
  <si>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</si>
  <si>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</si>
  <si>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</si>
  <si>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</si>
  <si>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</si>
  <si>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</si>
  <si>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</si>
  <si>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</si>
  <si>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</si>
  <si>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</si>
  <si>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</si>
  <si>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</si>
  <si>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</si>
  <si>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</si>
  <si>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</si>
  <si>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</si>
  <si>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</si>
  <si>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</si>
  <si>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</si>
  <si>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</si>
  <si>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</si>
  <si>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</si>
  <si>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</si>
  <si>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</si>
  <si>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</si>
  <si>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</si>
  <si>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</si>
  <si>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</si>
  <si>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</si>
  <si>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</si>
  <si>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</si>
  <si>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</si>
  <si>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</si>
  <si>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</si>
  <si>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</si>
  <si>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</si>
  <si>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</si>
  <si>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</si>
  <si>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</si>
  <si>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</si>
  <si>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</si>
  <si>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</si>
  <si>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</si>
  <si>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</si>
  <si>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</si>
  <si>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</si>
  <si>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</si>
  <si>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</si>
  <si>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</si>
  <si>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</si>
  <si>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</si>
  <si>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</si>
  <si>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</si>
  <si>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</si>
  <si>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</si>
  <si>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</si>
  <si>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</si>
  <si>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</si>
  <si>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</si>
  <si>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</si>
  <si>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</si>
  <si>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</si>
  <si>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</si>
  <si>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</si>
  <si>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</si>
  <si>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</si>
  <si>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</si>
  <si>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</si>
  <si>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</si>
  <si>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</si>
  <si>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</si>
  <si>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</si>
  <si>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</si>
  <si>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</si>
  <si>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</si>
  <si>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</si>
  <si>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</si>
  <si>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</si>
  <si>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</si>
  <si>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</si>
  <si>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</si>
  <si>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</si>
  <si>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</si>
  <si>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</si>
  <si>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</si>
  <si>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</si>
  <si>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</si>
  <si>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</si>
  <si>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</si>
  <si>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</si>
  <si>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</si>
  <si>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</si>
  <si>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</si>
  <si>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</si>
  <si>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</si>
  <si>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</si>
  <si>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</si>
  <si>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</si>
  <si>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</si>
  <si>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</si>
  <si>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</si>
  <si>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</si>
  <si>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</si>
  <si>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</si>
  <si>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</si>
  <si>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</si>
  <si>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</si>
  <si>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</si>
  <si>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</si>
  <si>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</si>
  <si>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</si>
  <si>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</si>
  <si>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</si>
  <si>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</si>
  <si>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</si>
  <si>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</si>
  <si>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</si>
  <si>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</si>
  <si>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</si>
  <si>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</si>
  <si>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</si>
  <si>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</si>
  <si>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</si>
  <si>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</si>
  <si>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</si>
  <si>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</si>
  <si>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</si>
  <si>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</si>
  <si>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</si>
  <si>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</si>
  <si>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</si>
  <si>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</si>
  <si>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</si>
  <si>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</si>
  <si>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</si>
  <si>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</si>
  <si>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</si>
  <si>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</si>
  <si>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</si>
  <si>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</si>
  <si>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</si>
  <si>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</si>
  <si>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</si>
  <si>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</si>
  <si>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</si>
  <si>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</si>
  <si>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</si>
  <si>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</si>
  <si>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</si>
  <si>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</si>
  <si>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</si>
  <si>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</si>
  <si>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</si>
  <si>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</si>
  <si>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</si>
  <si>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</si>
  <si>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</si>
  <si>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</si>
  <si>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</si>
  <si>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</si>
  <si>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</si>
  <si>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</si>
  <si>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</si>
  <si>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</si>
  <si>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</si>
  <si>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</si>
  <si>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</si>
  <si>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</si>
  <si>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</si>
  <si>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</si>
  <si>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</si>
  <si>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</si>
  <si>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</si>
  <si>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</si>
  <si>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</si>
  <si>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</si>
  <si>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</si>
  <si>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</si>
  <si>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</si>
  <si>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</si>
  <si>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</si>
  <si>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</si>
  <si>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</si>
  <si>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</si>
  <si>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</si>
  <si>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</si>
  <si>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</si>
  <si>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</si>
  <si>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</si>
  <si>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</si>
  <si>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</si>
  <si>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</si>
  <si>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</si>
  <si>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</si>
  <si>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</si>
  <si>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</si>
  <si>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</si>
  <si>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</si>
  <si>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</si>
  <si>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</si>
  <si>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</si>
  <si>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</si>
  <si>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</si>
  <si>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</si>
  <si>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</si>
  <si>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</si>
  <si>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</si>
  <si>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</si>
  <si>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</si>
  <si>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</si>
  <si>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</si>
  <si>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</si>
  <si>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</si>
  <si>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</si>
  <si>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</si>
  <si>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</si>
  <si>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</si>
  <si>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</si>
  <si>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</si>
  <si>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</si>
  <si>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</si>
  <si>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</si>
  <si>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</si>
  <si>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</si>
  <si>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</si>
  <si>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</si>
  <si>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</si>
  <si>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</si>
  <si>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</si>
  <si>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</si>
  <si>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</si>
  <si>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</si>
  <si>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</si>
  <si>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</si>
  <si>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</si>
  <si>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</si>
  <si>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</si>
  <si>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</si>
  <si>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</si>
  <si>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</si>
  <si>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</si>
  <si>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</si>
  <si>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</si>
  <si>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</si>
  <si>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</si>
  <si>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</si>
  <si>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</si>
  <si>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</si>
  <si>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</si>
  <si>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</si>
  <si>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</si>
  <si>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</si>
  <si>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</si>
  <si>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</si>
  <si>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</si>
  <si>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</si>
  <si>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</si>
  <si>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</si>
  <si>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</si>
  <si>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</si>
  <si>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</si>
  <si>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</si>
  <si>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</si>
  <si>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</si>
  <si>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</si>
  <si>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</si>
  <si>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</si>
  <si>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</si>
  <si>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</si>
  <si>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</si>
  <si>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</si>
  <si>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</si>
  <si>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</si>
  <si>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</si>
  <si>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</si>
  <si>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</si>
  <si>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</si>
  <si>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</si>
  <si>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</si>
  <si>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</si>
  <si>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</si>
  <si>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</si>
  <si>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</si>
  <si>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</si>
  <si>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</si>
  <si>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</si>
  <si>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</si>
  <si>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</si>
  <si>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</si>
  <si>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</si>
  <si>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</si>
  <si>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</si>
  <si>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</si>
  <si>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</si>
  <si>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</si>
  <si>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</si>
  <si>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</si>
  <si>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</si>
  <si>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</si>
  <si>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</si>
  <si>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</si>
  <si>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</si>
  <si>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</si>
  <si>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</si>
  <si>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</si>
  <si>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</si>
  <si>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</si>
  <si>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</si>
  <si>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</si>
  <si>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</si>
  <si>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</si>
  <si>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</si>
  <si>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</si>
  <si>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</si>
  <si>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</si>
  <si>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</si>
  <si>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</si>
  <si>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</si>
  <si>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</si>
  <si>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</si>
  <si>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</si>
  <si>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</si>
  <si>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</si>
  <si>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</si>
  <si>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</si>
  <si>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</si>
  <si>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</si>
  <si>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</si>
  <si>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</si>
  <si>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</si>
  <si>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</si>
  <si>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</si>
  <si>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</si>
  <si>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</si>
  <si>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</si>
  <si>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</si>
  <si>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</si>
  <si>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</si>
  <si>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</si>
  <si>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</si>
  <si>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</si>
  <si>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</si>
  <si>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</si>
  <si>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</si>
  <si>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</si>
  <si>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</si>
  <si>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</si>
  <si>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</si>
  <si>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</si>
  <si>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</si>
  <si>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</si>
  <si>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</si>
  <si>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</si>
  <si>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</si>
  <si>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</si>
  <si>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</si>
  <si>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</si>
  <si>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</si>
  <si>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</si>
  <si>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</si>
  <si>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</si>
  <si>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</si>
  <si>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</si>
  <si>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</si>
  <si>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</si>
  <si>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</si>
  <si>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</si>
  <si>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</si>
  <si>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</si>
  <si>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</si>
  <si>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</si>
  <si>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</si>
  <si>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</si>
  <si>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</si>
  <si>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</si>
  <si>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</si>
  <si>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</si>
  <si>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</si>
  <si>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</si>
  <si>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</si>
  <si>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</si>
  <si>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</si>
  <si>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</si>
  <si>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</si>
  <si>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</si>
  <si>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</si>
  <si>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</si>
  <si>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</si>
  <si>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</si>
  <si>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</si>
  <si>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</si>
  <si>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</si>
  <si>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</si>
  <si>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</si>
  <si>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</si>
  <si>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</si>
  <si>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</si>
  <si>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</si>
  <si>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</si>
  <si>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</si>
  <si>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</si>
  <si>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</si>
  <si>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</si>
  <si>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</si>
  <si>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</si>
  <si>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</si>
  <si>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</si>
  <si>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</si>
  <si>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</si>
  <si>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</si>
  <si>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</si>
  <si>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</si>
  <si>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</si>
  <si>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</si>
  <si>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</si>
  <si>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</si>
  <si>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</si>
  <si>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</si>
  <si>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</si>
  <si>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</si>
  <si>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</si>
  <si>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</si>
  <si>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</si>
  <si>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</si>
  <si>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</si>
  <si>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</si>
  <si>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</si>
  <si>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</si>
  <si>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</si>
  <si>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</si>
  <si>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</si>
  <si>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</si>
  <si>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</si>
  <si>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</si>
  <si>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</si>
  <si>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</si>
  <si>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</si>
  <si>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</si>
  <si>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</si>
  <si>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</si>
  <si>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</si>
  <si>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</si>
  <si>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</si>
  <si>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</si>
  <si>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</si>
  <si>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</si>
  <si>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</si>
  <si>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</si>
  <si>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</si>
  <si>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</si>
  <si>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</si>
  <si>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</si>
  <si>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</si>
  <si>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</si>
  <si>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</si>
  <si>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</si>
  <si>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</si>
  <si>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</si>
  <si>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</si>
  <si>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</si>
  <si>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</si>
  <si>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</si>
  <si>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</si>
  <si>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</si>
  <si>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</si>
  <si>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</si>
  <si>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</si>
  <si>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</si>
  <si>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</si>
  <si>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</si>
  <si>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</si>
  <si>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</si>
  <si>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</si>
  <si>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</si>
  <si>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</si>
  <si>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</si>
  <si>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</si>
  <si>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</si>
  <si>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</si>
  <si>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</si>
  <si>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</si>
  <si>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</si>
  <si>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</si>
  <si>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</si>
  <si>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</si>
  <si>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</si>
  <si>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</si>
  <si>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</si>
  <si>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</si>
  <si>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</si>
  <si>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</si>
  <si>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</si>
  <si>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</si>
  <si>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</si>
  <si>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</si>
  <si>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</si>
  <si>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</si>
  <si>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</si>
  <si>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</si>
  <si>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</si>
  <si>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</si>
  <si>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</si>
  <si>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</si>
  <si>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</si>
  <si>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</si>
  <si>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</si>
  <si>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</si>
  <si>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</si>
  <si>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</si>
  <si>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</si>
  <si>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</si>
  <si>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</si>
  <si>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</si>
  <si>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</si>
  <si>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</si>
  <si>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</si>
  <si>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</si>
  <si>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</si>
  <si>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</si>
  <si>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</si>
  <si>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</si>
  <si>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</si>
  <si>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</si>
  <si>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</si>
  <si>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</si>
  <si>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</si>
  <si>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</si>
  <si>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</si>
  <si>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</si>
  <si>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</si>
  <si>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</si>
  <si>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</si>
  <si>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</si>
  <si>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</si>
  <si>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</si>
  <si>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</si>
  <si>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</si>
  <si>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</si>
  <si>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</si>
  <si>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</si>
  <si>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</si>
  <si>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</si>
  <si>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</si>
  <si>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</si>
  <si>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</si>
  <si>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</si>
  <si>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</si>
  <si>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</si>
  <si>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</si>
  <si>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</si>
  <si>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</si>
  <si>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</si>
  <si>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</si>
  <si>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</si>
  <si>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</si>
  <si>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</si>
  <si>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</si>
  <si>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</si>
  <si>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</si>
  <si>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</si>
  <si>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</si>
  <si>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</si>
  <si>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</si>
  <si>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</si>
  <si>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</si>
  <si>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</si>
  <si>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</si>
  <si>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</si>
  <si>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</si>
  <si>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</si>
  <si>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</si>
  <si>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</si>
  <si>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</si>
  <si>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</si>
  <si>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</si>
  <si>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</si>
  <si>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</si>
  <si>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</si>
  <si>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</si>
  <si>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</si>
  <si>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</si>
  <si>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</si>
  <si>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</si>
  <si>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</si>
  <si>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</si>
  <si>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</si>
  <si>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</si>
  <si>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</si>
  <si>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</si>
  <si>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</si>
  <si>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</si>
  <si>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</si>
  <si>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</si>
  <si>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</si>
  <si>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</si>
  <si>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</si>
  <si>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</si>
  <si>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</si>
  <si>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</si>
  <si>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</si>
  <si>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</si>
  <si>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</si>
  <si>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</si>
  <si>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</si>
  <si>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</si>
  <si>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</si>
  <si>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</si>
  <si>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</si>
  <si>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</si>
  <si>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</si>
  <si>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</si>
  <si>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</si>
  <si>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</si>
  <si>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</si>
  <si>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</si>
  <si>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</si>
  <si>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</si>
  <si>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</si>
  <si>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</si>
  <si>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</si>
  <si>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</si>
  <si>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</si>
  <si>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</si>
  <si>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</si>
  <si>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</si>
  <si>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</si>
  <si>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</si>
  <si>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</si>
  <si>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</si>
  <si>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</si>
  <si>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</si>
  <si>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</si>
  <si>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</si>
  <si>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</si>
  <si>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</si>
  <si>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</si>
  <si>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</si>
  <si>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</si>
  <si>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</si>
  <si>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</si>
  <si>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</si>
  <si>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</si>
  <si>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</si>
  <si>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</si>
  <si>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</si>
  <si>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</si>
  <si>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</si>
  <si>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</si>
  <si>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</si>
  <si>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</si>
  <si>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</si>
  <si>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</si>
  <si>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</si>
  <si>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</si>
  <si>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</si>
  <si>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</si>
  <si>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</si>
  <si>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</si>
  <si>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</si>
  <si>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</si>
  <si>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</si>
  <si>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</si>
  <si>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</si>
  <si>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</si>
  <si>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</si>
  <si>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</si>
  <si>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</si>
  <si>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</si>
  <si>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</si>
  <si>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</si>
  <si>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</si>
  <si>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</si>
  <si>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</si>
  <si>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</si>
  <si>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</si>
  <si>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</si>
  <si>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</si>
  <si>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</si>
  <si>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</si>
  <si>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</si>
  <si>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</si>
  <si>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</si>
  <si>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</si>
  <si>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</si>
  <si>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</si>
  <si>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</si>
  <si>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</si>
  <si>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</si>
  <si>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</si>
  <si>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</si>
  <si>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</si>
  <si>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</si>
  <si>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</si>
  <si>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</si>
  <si>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</si>
  <si>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</si>
  <si>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</si>
  <si>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</si>
  <si>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</si>
  <si>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</si>
  <si>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</si>
  <si>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</si>
  <si>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</si>
  <si>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</si>
  <si>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</si>
  <si>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</si>
  <si>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</si>
  <si>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</si>
  <si>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</si>
  <si>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</si>
  <si>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</si>
  <si>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</si>
  <si>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</si>
  <si>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</si>
  <si>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</si>
  <si>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</si>
  <si>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</si>
  <si>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</si>
  <si>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</si>
  <si>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</si>
  <si>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</si>
  <si>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</si>
  <si>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</si>
  <si>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</si>
  <si>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</si>
  <si>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</si>
  <si>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</si>
  <si>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</si>
  <si>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</si>
  <si>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</si>
  <si>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</si>
  <si>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</si>
  <si>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</si>
  <si>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</si>
  <si>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</si>
  <si>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</si>
  <si>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</si>
  <si>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</si>
  <si>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</si>
  <si>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</si>
  <si>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</si>
  <si>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</si>
  <si>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</si>
  <si>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</si>
  <si>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</si>
  <si>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</si>
  <si>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</si>
  <si>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</si>
  <si>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</si>
  <si>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</si>
  <si>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</si>
  <si>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</si>
  <si>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</si>
  <si>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</si>
  <si>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</si>
  <si>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</si>
  <si>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</si>
  <si>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</si>
  <si>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</si>
  <si>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</si>
  <si>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</si>
  <si>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</si>
  <si>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</si>
  <si>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</si>
  <si>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</si>
  <si>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</si>
  <si>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</si>
  <si>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</si>
  <si>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</si>
  <si>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</si>
  <si>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</si>
  <si>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</si>
  <si>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</si>
  <si>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</si>
  <si>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</si>
  <si>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</si>
  <si>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</si>
  <si>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</si>
  <si>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</si>
  <si>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</si>
  <si>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</si>
  <si>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</si>
  <si>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</si>
  <si>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</si>
  <si>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</si>
  <si>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</si>
  <si>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</si>
  <si>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</si>
  <si>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</si>
  <si>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</si>
  <si>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</si>
  <si>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</si>
  <si>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</si>
  <si>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</si>
  <si>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</si>
  <si>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</si>
  <si>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</si>
  <si>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</si>
  <si>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</si>
  <si>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</si>
  <si>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</si>
  <si>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</si>
  <si>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</si>
  <si>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</si>
  <si>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</si>
  <si>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</si>
  <si>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</si>
  <si>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</si>
  <si>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</si>
  <si>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</si>
  <si>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</si>
  <si>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</si>
  <si>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</si>
  <si>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</si>
  <si>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</si>
  <si>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</si>
  <si>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</si>
  <si>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</si>
  <si>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</si>
  <si>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</si>
  <si>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</si>
  <si>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</si>
  <si>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</si>
  <si>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</si>
  <si>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</si>
  <si>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</si>
  <si>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</si>
  <si>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</si>
  <si>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</si>
  <si>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</si>
  <si>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</si>
  <si>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</si>
  <si>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</si>
  <si>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</si>
  <si>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</si>
  <si>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</si>
  <si>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</si>
  <si>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</si>
  <si>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</si>
  <si>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</si>
  <si>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</si>
  <si>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</si>
  <si>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</si>
  <si>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</si>
  <si>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</si>
  <si>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</si>
  <si>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</si>
  <si>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</si>
  <si>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</si>
  <si>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</si>
  <si>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</si>
  <si>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</si>
  <si>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</si>
  <si>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</si>
  <si>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</si>
  <si>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</si>
  <si>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</si>
  <si>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</si>
  <si>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</si>
  <si>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</si>
  <si>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</si>
  <si>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</si>
  <si>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</si>
  <si>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</si>
  <si>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</si>
  <si>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</si>
  <si>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</si>
  <si>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</si>
  <si>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</si>
  <si>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</si>
  <si>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</si>
  <si>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</si>
  <si>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</si>
  <si>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</si>
  <si>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</si>
  <si>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</si>
  <si>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</si>
  <si>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</si>
  <si>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</si>
  <si>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</si>
  <si>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</si>
  <si>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</si>
  <si>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</si>
  <si>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</si>
  <si>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</si>
  <si>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</si>
  <si>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</si>
  <si>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</si>
  <si>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</si>
  <si>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</si>
  <si>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</si>
  <si>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</si>
  <si>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</si>
  <si>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</si>
  <si>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</si>
  <si>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</si>
  <si>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</si>
  <si>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</si>
  <si>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</si>
  <si>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</si>
  <si>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</si>
  <si>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</si>
  <si>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</si>
  <si>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</si>
  <si>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</si>
  <si>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</si>
  <si>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</si>
  <si>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</si>
  <si>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</si>
  <si>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</si>
  <si>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</si>
  <si>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</si>
  <si>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</si>
  <si>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</si>
  <si>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</si>
  <si>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</si>
  <si>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</si>
  <si>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</si>
  <si>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</si>
  <si>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</si>
  <si>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</si>
  <si>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</si>
  <si>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</si>
  <si>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</si>
  <si>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</si>
  <si>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</si>
  <si>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</si>
  <si>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</si>
  <si>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</si>
  <si>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</si>
  <si>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</si>
  <si>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</si>
  <si>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</si>
  <si>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</si>
  <si>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</si>
  <si>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</si>
  <si>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</si>
  <si>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</si>
  <si>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</si>
  <si>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</si>
  <si>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</si>
  <si>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</si>
  <si>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</si>
  <si>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</si>
  <si>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</si>
  <si>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</si>
  <si>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</si>
  <si>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</si>
  <si>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</si>
  <si>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</si>
  <si>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</si>
  <si>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</si>
  <si>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</si>
  <si>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</si>
  <si>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</si>
  <si>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</si>
  <si>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</si>
  <si>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</si>
  <si>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</si>
  <si>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</si>
  <si>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</si>
  <si>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</si>
  <si>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</si>
  <si>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</si>
  <si>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</si>
  <si>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</si>
  <si>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</si>
  <si>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</si>
  <si>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</si>
  <si>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</si>
  <si>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</si>
  <si>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</si>
  <si>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</si>
  <si>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</si>
  <si>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</si>
  <si>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</si>
  <si>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</si>
  <si>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</si>
  <si>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</si>
  <si>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</si>
  <si>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</si>
  <si>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</si>
  <si>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</si>
  <si>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</si>
  <si>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</si>
  <si>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</si>
  <si>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</si>
  <si>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</si>
  <si>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</si>
  <si>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</si>
  <si>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</si>
  <si>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</si>
  <si>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</si>
  <si>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</si>
  <si>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</si>
  <si>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</si>
  <si>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</si>
  <si>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</si>
  <si>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</si>
  <si>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</si>
  <si>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</si>
  <si>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</si>
  <si>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</si>
  <si>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</si>
  <si>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</si>
  <si>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</si>
  <si>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</si>
  <si>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</si>
  <si>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</si>
  <si>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</si>
  <si>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</si>
  <si>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</si>
  <si>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</si>
  <si>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</si>
  <si>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</si>
  <si>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</si>
  <si>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</si>
  <si>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</si>
  <si>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</si>
  <si>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</si>
  <si>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</si>
  <si>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</si>
  <si>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</si>
  <si>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</si>
  <si>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</si>
  <si>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</si>
  <si>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</si>
  <si>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</si>
  <si>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</si>
  <si>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</si>
  <si>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</si>
  <si>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</si>
  <si>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</si>
  <si>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</si>
  <si>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</si>
  <si>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</si>
  <si>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</si>
  <si>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</si>
  <si>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</si>
  <si>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</si>
  <si>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</si>
  <si>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</si>
  <si>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</si>
  <si>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</si>
  <si>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</si>
  <si>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</si>
  <si>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</si>
  <si>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</si>
  <si>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</si>
  <si>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</si>
  <si>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</si>
  <si>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</si>
  <si>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</si>
  <si>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</si>
  <si>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</si>
  <si>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</si>
  <si>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</si>
  <si>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</si>
  <si>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</si>
  <si>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</si>
  <si>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</si>
  <si>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</si>
  <si>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</si>
  <si>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</si>
  <si>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</si>
  <si>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</si>
  <si>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</si>
  <si>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</si>
  <si>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</si>
  <si>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</si>
  <si>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</si>
  <si>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</si>
  <si>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</si>
  <si>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</si>
  <si>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</si>
  <si>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</si>
  <si>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</si>
  <si>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</si>
  <si>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</si>
  <si>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</si>
  <si>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</si>
  <si>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</si>
  <si>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</si>
  <si>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</si>
  <si>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</si>
  <si>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</si>
  <si>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</si>
  <si>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</si>
  <si>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</si>
  <si>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</si>
  <si>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</si>
  <si>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</si>
  <si>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</si>
  <si>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</si>
  <si>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</si>
  <si>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</si>
  <si>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</si>
  <si>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</si>
  <si>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</si>
  <si>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</si>
  <si>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</si>
  <si>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</si>
  <si>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</si>
  <si>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</si>
  <si>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</si>
  <si>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</si>
  <si>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</si>
  <si>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</si>
  <si>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</si>
  <si>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</si>
  <si>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</si>
  <si>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</si>
  <si>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</si>
  <si>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</si>
  <si>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</si>
  <si>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</si>
  <si>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</si>
  <si>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</si>
  <si>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</si>
  <si>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</si>
  <si>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</si>
  <si>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</si>
  <si>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</si>
  <si>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</si>
  <si>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</si>
  <si>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</si>
  <si>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</si>
  <si>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</si>
  <si>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</si>
  <si>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</si>
  <si>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</si>
  <si>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</si>
  <si>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</si>
  <si>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</si>
  <si>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</si>
  <si>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</si>
  <si>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</si>
  <si>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</si>
  <si>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</si>
  <si>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</si>
  <si>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</si>
  <si>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</si>
  <si>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</si>
  <si>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</si>
  <si>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</si>
  <si>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</si>
  <si>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</si>
  <si>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</si>
  <si>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</si>
  <si>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</si>
  <si>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</si>
  <si>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</si>
  <si>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</si>
  <si>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</si>
  <si>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</si>
  <si>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</si>
  <si>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</si>
  <si>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</si>
  <si>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</si>
  <si>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</si>
  <si>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</si>
  <si>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</si>
  <si>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</si>
  <si>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</si>
  <si>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</si>
  <si>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</si>
  <si>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</si>
  <si>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</si>
  <si>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</si>
  <si>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</si>
  <si>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</si>
  <si>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</si>
  <si>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</si>
  <si>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</si>
  <si>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</si>
  <si>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</si>
  <si>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</si>
  <si>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</si>
  <si>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</si>
  <si>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</si>
  <si>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</si>
  <si>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</si>
  <si>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</si>
  <si>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</si>
  <si>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</si>
  <si>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</si>
  <si>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</si>
  <si>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</si>
  <si>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</si>
  <si>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</si>
  <si>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</si>
  <si>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</si>
  <si>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</si>
  <si>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</si>
  <si>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</si>
  <si>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</si>
  <si>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</si>
  <si>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</si>
  <si>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</si>
  <si>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</si>
  <si>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</si>
  <si>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</si>
  <si>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</si>
  <si>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</si>
  <si>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</si>
  <si>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</si>
  <si>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</si>
  <si>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</si>
  <si>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</si>
  <si>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</si>
  <si>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</si>
  <si>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</si>
  <si>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</si>
  <si>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</si>
  <si>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</si>
  <si>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</si>
  <si>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</si>
  <si>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</si>
  <si>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</si>
  <si>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</si>
  <si>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</si>
  <si>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</si>
  <si>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</si>
  <si>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</si>
  <si>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</si>
  <si>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</si>
  <si>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</si>
  <si>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</si>
  <si>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</si>
  <si>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</si>
  <si>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</si>
  <si>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</si>
  <si>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</si>
  <si>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</si>
  <si>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</si>
  <si>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</si>
  <si>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</si>
  <si>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</si>
  <si>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</si>
  <si>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</si>
  <si>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</si>
  <si>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</si>
  <si>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</si>
  <si>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</si>
  <si>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</si>
  <si>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</si>
  <si>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</si>
  <si>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</si>
  <si>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</si>
  <si>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</si>
  <si>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</si>
  <si>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</si>
  <si>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</si>
  <si>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</si>
  <si>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</si>
  <si>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</si>
  <si>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</si>
  <si>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</si>
  <si>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</si>
  <si>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</si>
  <si>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</si>
  <si>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</si>
  <si>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</si>
  <si>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</si>
  <si>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</si>
  <si>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</si>
  <si>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</si>
  <si>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</si>
  <si>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</si>
  <si>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</si>
  <si>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</si>
  <si>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</si>
  <si>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</si>
  <si>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</si>
  <si>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</si>
  <si>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</si>
  <si>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</si>
  <si>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</si>
  <si>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</si>
  <si>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</si>
  <si>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</si>
  <si>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</si>
  <si>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</si>
  <si>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</si>
  <si>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</si>
  <si>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</si>
  <si>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</si>
  <si>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</si>
  <si>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</si>
  <si>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</si>
  <si>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</si>
  <si>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</si>
  <si>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</si>
  <si>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</si>
  <si>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</si>
  <si>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</si>
  <si>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</si>
  <si>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</si>
  <si>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</si>
  <si>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</si>
  <si>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</si>
  <si>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</si>
  <si>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</si>
  <si>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</si>
  <si>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</si>
  <si>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</si>
  <si>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</si>
  <si>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</si>
  <si>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</si>
  <si>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</si>
  <si>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</si>
  <si>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</si>
  <si>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</si>
  <si>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</si>
  <si>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</si>
  <si>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</si>
  <si>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</si>
  <si>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</si>
  <si>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</si>
  <si>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</si>
  <si>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</si>
  <si>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</si>
  <si>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</si>
  <si>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</si>
  <si>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</si>
  <si>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</si>
  <si>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</si>
  <si>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</si>
  <si>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</si>
  <si>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</si>
  <si>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</si>
  <si>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</si>
  <si>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</si>
  <si>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</si>
  <si>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</si>
  <si>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</si>
  <si>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</si>
  <si>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</si>
  <si>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</si>
  <si>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</si>
  <si>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</si>
  <si>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</si>
  <si>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</si>
  <si>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</si>
  <si>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</si>
  <si>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</si>
  <si>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</si>
  <si>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</si>
  <si>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</si>
  <si>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</si>
  <si>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</si>
  <si>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</si>
  <si>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</si>
  <si>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</si>
  <si>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</si>
  <si>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</si>
  <si>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</si>
  <si>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</si>
  <si>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</si>
  <si>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</si>
  <si>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</si>
  <si>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</si>
  <si>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</si>
  <si>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</si>
  <si>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</si>
  <si>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</si>
  <si>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</si>
  <si>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</si>
  <si>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</si>
  <si>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</si>
  <si>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</si>
  <si>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</si>
  <si>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</si>
  <si>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</si>
  <si>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</si>
  <si>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</si>
  <si>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</si>
  <si>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</si>
  <si>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</si>
  <si>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</si>
  <si>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</si>
  <si>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</si>
  <si>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</si>
  <si>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</si>
  <si>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</si>
  <si>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</si>
  <si>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</si>
  <si>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</si>
  <si>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</si>
  <si>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</si>
  <si>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</si>
  <si>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</si>
  <si>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</si>
  <si>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</si>
  <si>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</si>
  <si>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</si>
  <si>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</si>
  <si>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</si>
  <si>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</si>
  <si>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</si>
  <si>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</si>
  <si>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</si>
  <si>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</si>
  <si>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</si>
  <si>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</si>
  <si>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</si>
  <si>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</si>
  <si>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</si>
  <si>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</si>
  <si>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</si>
  <si>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</si>
  <si>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</si>
  <si>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</si>
  <si>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</si>
  <si>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</si>
  <si>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</si>
  <si>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</si>
  <si>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</si>
  <si>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</si>
  <si>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</si>
  <si>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</si>
  <si>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</si>
  <si>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</si>
  <si>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</si>
  <si>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</si>
  <si>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</si>
  <si>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</si>
  <si>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</si>
  <si>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</si>
  <si>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</si>
  <si>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</si>
  <si>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</si>
  <si>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</si>
  <si>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</si>
  <si>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</si>
  <si>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</si>
  <si>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</si>
  <si>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</si>
  <si>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</si>
  <si>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</si>
  <si>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</si>
  <si>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</si>
  <si>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</si>
  <si>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</si>
  <si>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</si>
  <si>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</si>
  <si>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</si>
  <si>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</si>
  <si>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</si>
  <si>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</si>
  <si>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</si>
  <si>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</si>
  <si>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</si>
  <si>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</si>
  <si>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</si>
  <si>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</si>
  <si>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</si>
  <si>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</si>
  <si>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</si>
  <si>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</si>
  <si>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</si>
  <si>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</si>
  <si>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</si>
  <si>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</si>
  <si>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</si>
  <si>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</si>
  <si>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</si>
  <si>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</si>
  <si>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</si>
  <si>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</si>
  <si>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</si>
  <si>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</si>
  <si>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</si>
  <si>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</si>
  <si>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</si>
  <si>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</si>
  <si>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</si>
  <si>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</si>
  <si>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</si>
  <si>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</si>
  <si>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</si>
  <si>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</si>
  <si>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</si>
  <si>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</si>
  <si>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</si>
  <si>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</si>
  <si>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</si>
  <si>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</si>
  <si>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</si>
  <si>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</si>
  <si>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</si>
  <si>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</si>
  <si>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</si>
  <si>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</si>
  <si>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</si>
  <si>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</si>
  <si>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</si>
  <si>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</si>
  <si>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</si>
  <si>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</si>
  <si>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</si>
  <si>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</si>
  <si>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</si>
  <si>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</si>
  <si>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</si>
  <si>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</si>
  <si>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</si>
  <si>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</si>
  <si>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</si>
  <si>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</si>
  <si>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</si>
  <si>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</si>
  <si>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</si>
  <si>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</si>
  <si>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</si>
  <si>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</si>
  <si>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</si>
  <si>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</si>
  <si>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</si>
  <si>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</si>
  <si>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</si>
  <si>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</si>
  <si>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</si>
  <si>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</si>
  <si>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</si>
  <si>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</si>
  <si>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</si>
  <si>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</si>
  <si>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</si>
  <si>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</si>
  <si>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</si>
  <si>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</si>
  <si>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</si>
  <si>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</si>
  <si>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</si>
  <si>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</si>
  <si>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</si>
  <si>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</si>
  <si>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</si>
  <si>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</si>
  <si>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</si>
  <si>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</si>
  <si>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</si>
  <si>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</si>
  <si>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</si>
  <si>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</si>
  <si>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</si>
  <si>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</si>
  <si>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</si>
  <si>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</si>
  <si>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</si>
  <si>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</si>
  <si>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</si>
  <si>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</si>
  <si>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</si>
  <si>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</si>
  <si>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</si>
  <si>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</si>
  <si>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</si>
  <si>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</si>
  <si>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</si>
  <si>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</si>
  <si>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</si>
  <si>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</si>
  <si>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</si>
  <si>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</si>
  <si>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</si>
  <si>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</si>
  <si>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</si>
  <si>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</si>
  <si>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</si>
  <si>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</si>
  <si>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</si>
  <si>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</si>
  <si>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</si>
  <si>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</si>
  <si>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</si>
  <si>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</si>
  <si>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</si>
  <si>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</si>
  <si>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</si>
  <si>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</si>
  <si>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</si>
  <si>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</si>
  <si>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</si>
  <si>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</si>
  <si>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</si>
  <si>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</si>
  <si>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</si>
  <si>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</si>
  <si>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</si>
  <si>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</si>
  <si>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</si>
  <si>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</si>
  <si>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</si>
  <si>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</si>
  <si>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</si>
  <si>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</si>
  <si>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</si>
  <si>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</si>
  <si>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</si>
  <si>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</si>
  <si>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</si>
  <si>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</si>
  <si>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</si>
  <si>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</si>
  <si>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</si>
  <si>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</si>
  <si>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</si>
  <si>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</si>
  <si>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</si>
  <si>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</si>
  <si>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</si>
  <si>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</si>
  <si>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</si>
  <si>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</si>
  <si>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</si>
  <si>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</si>
  <si>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</si>
  <si>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</si>
  <si>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</si>
  <si>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</si>
  <si>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</si>
  <si>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</si>
  <si>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</si>
  <si>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</si>
  <si>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</si>
  <si>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</si>
  <si>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</si>
  <si>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</si>
  <si>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</si>
  <si>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</si>
  <si>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</si>
  <si>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</si>
  <si>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</si>
  <si>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</si>
  <si>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</si>
  <si>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</si>
  <si>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</si>
  <si>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</si>
  <si>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</si>
  <si>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</si>
  <si>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</si>
  <si>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</si>
  <si>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</si>
  <si>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</si>
  <si>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</si>
  <si>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</si>
  <si>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</si>
  <si>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</si>
  <si>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</si>
  <si>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</si>
  <si>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</si>
  <si>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</si>
  <si>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</si>
  <si>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</si>
  <si>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</si>
  <si>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</si>
  <si>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</si>
  <si>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</si>
  <si>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</si>
  <si>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</si>
  <si>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</si>
  <si>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</si>
  <si>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</si>
  <si>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</si>
  <si>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</si>
  <si>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</si>
  <si>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</si>
  <si>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</si>
  <si>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</si>
  <si>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</si>
  <si>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</si>
  <si>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</si>
  <si>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</si>
  <si>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</si>
  <si>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</si>
  <si>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</si>
  <si>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</si>
  <si>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</si>
  <si>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</si>
  <si>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</si>
  <si>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</si>
  <si>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</si>
  <si>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</si>
  <si>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</si>
  <si>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</si>
  <si>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</si>
  <si>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</si>
  <si>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</si>
  <si>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</si>
  <si>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</si>
  <si>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</si>
  <si>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</si>
  <si>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</si>
  <si>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</si>
  <si>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</si>
  <si>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</si>
  <si>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</si>
  <si>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</si>
  <si>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</si>
  <si>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</si>
  <si>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</si>
  <si>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</si>
  <si>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</si>
  <si>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</si>
  <si>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</si>
  <si>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</si>
  <si>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</si>
  <si>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</si>
  <si>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</si>
  <si>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</si>
  <si>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</si>
  <si>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</si>
  <si>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</si>
  <si>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</si>
  <si>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</si>
  <si>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</si>
  <si>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</si>
  <si>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</si>
  <si>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</si>
  <si>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</si>
  <si>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</si>
  <si>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</si>
  <si>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</si>
  <si>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</si>
  <si>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</si>
  <si>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</si>
  <si>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</si>
  <si>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</si>
  <si>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</si>
  <si>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</si>
  <si>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</si>
  <si>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</si>
  <si>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</si>
  <si>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</si>
  <si>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</si>
  <si>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</si>
  <si>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</si>
  <si>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</si>
  <si>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</si>
  <si>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</si>
  <si>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</si>
  <si>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</si>
  <si>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</si>
  <si>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</si>
  <si>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</si>
  <si>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</si>
  <si>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</si>
  <si>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</si>
  <si>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</si>
  <si>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</si>
  <si>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</si>
  <si>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</si>
  <si>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</si>
  <si>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</si>
  <si>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</si>
  <si>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</si>
  <si>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</si>
  <si>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</si>
  <si>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</si>
  <si>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</si>
  <si>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</si>
  <si>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</si>
  <si>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</si>
  <si>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</si>
  <si>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</si>
  <si>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</si>
  <si>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</si>
  <si>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</si>
  <si>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</si>
  <si>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</si>
  <si>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</si>
  <si>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</si>
  <si>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</si>
  <si>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</si>
  <si>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</si>
  <si>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</si>
  <si>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</si>
  <si>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</si>
  <si>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</si>
  <si>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</si>
  <si>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</si>
  <si>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</si>
  <si>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</si>
  <si>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</si>
  <si>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</si>
  <si>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</si>
  <si>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</si>
  <si>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</si>
  <si>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</si>
  <si>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</si>
  <si>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</si>
  <si>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</si>
  <si>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</si>
  <si>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</si>
  <si>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</si>
  <si>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</si>
  <si>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</si>
  <si>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</si>
  <si>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</si>
  <si>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</si>
  <si>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</si>
  <si>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</si>
  <si>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</si>
  <si>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</si>
  <si>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</si>
  <si>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</si>
  <si>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</si>
  <si>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</si>
  <si>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</si>
  <si>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</si>
  <si>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</si>
  <si>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</si>
  <si>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</si>
  <si>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</si>
  <si>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</si>
  <si>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</si>
  <si>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</si>
  <si>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</si>
  <si>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</si>
  <si>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</si>
  <si>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</si>
  <si>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</si>
  <si>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</si>
  <si>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</si>
  <si>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</si>
  <si>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</si>
  <si>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</si>
  <si>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</si>
  <si>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</si>
  <si>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</si>
  <si>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</si>
  <si>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</si>
  <si>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</si>
  <si>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</si>
  <si>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</si>
  <si>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</si>
  <si>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</si>
  <si>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</si>
  <si>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</si>
  <si>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</si>
  <si>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</si>
  <si>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</si>
  <si>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</si>
  <si>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</si>
  <si>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</si>
  <si>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</si>
  <si>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</si>
  <si>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</si>
  <si>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</si>
  <si>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</si>
  <si>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</si>
  <si>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</si>
  <si>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</si>
  <si>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</si>
  <si>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</si>
  <si>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</si>
  <si>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</si>
  <si>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</si>
  <si>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</si>
  <si>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</si>
  <si>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</si>
  <si>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</si>
  <si>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</si>
  <si>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</si>
  <si>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</si>
  <si>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</si>
  <si>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</si>
  <si>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</si>
  <si>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</si>
  <si>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</si>
  <si>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</si>
  <si>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</si>
  <si>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</si>
  <si>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</si>
  <si>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</si>
  <si>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</si>
  <si>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</si>
  <si>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</si>
  <si>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</si>
  <si>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</si>
  <si>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</si>
  <si>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</si>
  <si>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</si>
  <si>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</si>
  <si>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</si>
  <si>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</si>
  <si>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</si>
  <si>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</si>
  <si>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</si>
  <si>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</si>
  <si>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</si>
  <si>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</si>
  <si>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</si>
  <si>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</si>
  <si>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</si>
  <si>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</si>
  <si>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</si>
  <si>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</si>
  <si>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</si>
  <si>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</si>
  <si>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</si>
  <si>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</si>
  <si>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</si>
  <si>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</si>
  <si>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</si>
  <si>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</si>
  <si>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</si>
  <si>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</si>
  <si>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</si>
  <si>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</si>
  <si>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</si>
  <si>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</si>
  <si>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</si>
  <si>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</si>
  <si>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</si>
  <si>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</si>
  <si>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</si>
  <si>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</si>
  <si>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</si>
  <si>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</si>
  <si>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</si>
  <si>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</si>
  <si>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</si>
  <si>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</si>
  <si>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</si>
  <si>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</si>
  <si>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</si>
  <si>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</si>
  <si>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</si>
  <si>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</si>
  <si>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</si>
  <si>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</si>
  <si>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</si>
  <si>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</si>
  <si>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</si>
  <si>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</si>
  <si>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</si>
  <si>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</si>
  <si>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</si>
  <si>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</si>
  <si>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</si>
  <si>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</si>
  <si>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</si>
  <si>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</si>
  <si>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</si>
  <si>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</si>
  <si>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</si>
  <si>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</si>
  <si>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</si>
  <si>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</si>
  <si>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</si>
  <si>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</si>
  <si>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</si>
  <si>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</si>
  <si>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</si>
  <si>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</si>
  <si>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</si>
  <si>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</si>
  <si>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</si>
  <si>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</si>
  <si>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</si>
  <si>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</si>
  <si>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</si>
  <si>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</si>
  <si>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</si>
  <si>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</si>
  <si>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</si>
  <si>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</si>
  <si>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</si>
  <si>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</si>
  <si>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</si>
  <si>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</si>
  <si>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</si>
  <si>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</si>
  <si>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</si>
  <si>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</si>
  <si>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</si>
  <si>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</si>
  <si>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</si>
  <si>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</si>
  <si>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</si>
  <si>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</si>
  <si>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</si>
  <si>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</si>
  <si>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</si>
  <si>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</si>
  <si>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</si>
  <si>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</si>
  <si>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</si>
  <si>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</si>
  <si>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</si>
  <si>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</si>
  <si>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</si>
  <si>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</si>
  <si>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</si>
  <si>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</si>
  <si>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</si>
  <si>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</si>
  <si>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</si>
  <si>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</si>
  <si>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</si>
  <si>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</si>
  <si>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</si>
  <si>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</si>
  <si>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</si>
  <si>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</si>
  <si>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</si>
  <si>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</si>
  <si>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</si>
  <si>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</si>
  <si>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</si>
  <si>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</si>
  <si>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</si>
  <si>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</si>
  <si>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</si>
  <si>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</si>
  <si>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</si>
  <si>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</si>
  <si>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</si>
  <si>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</si>
  <si>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</si>
  <si>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</si>
  <si>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</si>
  <si>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</si>
  <si>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</si>
  <si>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</si>
  <si>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</si>
  <si>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</si>
  <si>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</si>
  <si>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</si>
  <si>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</si>
  <si>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</si>
  <si>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</si>
  <si>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</si>
  <si>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</si>
  <si>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</si>
  <si>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</si>
  <si>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</si>
  <si>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</si>
  <si>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</si>
  <si>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</si>
  <si>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</si>
  <si>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</si>
  <si>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</si>
  <si>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</si>
  <si>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</si>
  <si>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</si>
  <si>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</si>
  <si>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</si>
  <si>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</si>
  <si>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</si>
  <si>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</si>
  <si>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</si>
  <si>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</si>
  <si>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</si>
  <si>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</si>
  <si>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</si>
  <si>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</si>
  <si>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</si>
  <si>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</si>
  <si>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</si>
  <si>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</si>
  <si>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</si>
  <si>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</si>
  <si>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</si>
  <si>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</si>
  <si>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</si>
  <si>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</si>
  <si>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</si>
  <si>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</si>
  <si>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</si>
  <si>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</si>
  <si>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</si>
  <si>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</si>
  <si>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</si>
  <si>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</si>
  <si>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</si>
  <si>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</si>
  <si>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</si>
  <si>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</si>
  <si>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</si>
  <si>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</si>
  <si>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</si>
  <si>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</si>
  <si>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</si>
  <si>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</si>
  <si>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</si>
  <si>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</si>
  <si>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</si>
  <si>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</si>
  <si>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</si>
  <si>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</si>
  <si>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</si>
  <si>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</si>
  <si>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</si>
  <si>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</si>
  <si>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</si>
  <si>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</si>
  <si>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</si>
  <si>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</si>
  <si>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</si>
  <si>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</si>
  <si>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</si>
  <si>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</si>
  <si>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</si>
  <si>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</si>
  <si>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</si>
  <si>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</si>
  <si>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</si>
  <si>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</si>
  <si>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</si>
  <si>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</si>
  <si>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</si>
  <si>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</si>
  <si>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</si>
  <si>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</si>
  <si>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</si>
  <si>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</si>
  <si>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</si>
  <si>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</si>
  <si>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</si>
  <si>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</si>
  <si>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</si>
  <si>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</si>
  <si>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</si>
  <si>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</si>
  <si>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</si>
  <si>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</si>
  <si>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</si>
  <si>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</si>
  <si>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</si>
  <si>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</si>
  <si>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</si>
  <si>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</si>
  <si>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</si>
  <si>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</si>
  <si>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</si>
  <si>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</si>
  <si>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</si>
  <si>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</si>
  <si>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</si>
  <si>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</si>
  <si>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</si>
  <si>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</si>
  <si>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</si>
  <si>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</si>
  <si>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</si>
  <si>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</si>
  <si>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</si>
  <si>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</si>
  <si>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</si>
  <si>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</si>
  <si>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</si>
  <si>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</si>
  <si>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</si>
  <si>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</si>
  <si>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</si>
  <si>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</si>
  <si>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</si>
  <si>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</si>
  <si>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</si>
  <si>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</si>
  <si>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</si>
  <si>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</si>
  <si>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</si>
  <si>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</si>
  <si>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</si>
  <si>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</si>
  <si>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</si>
  <si>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</si>
  <si>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</si>
  <si>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</si>
  <si>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</si>
  <si>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</si>
  <si>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</si>
  <si>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</si>
  <si>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</si>
  <si>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</si>
  <si>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</si>
  <si>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</si>
  <si>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</si>
  <si>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</si>
  <si>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</si>
  <si>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</si>
  <si>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</si>
  <si>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</si>
  <si>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</si>
  <si>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</si>
  <si>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</si>
  <si>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</si>
  <si>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</si>
  <si>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</si>
  <si>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</si>
  <si>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</si>
  <si>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</si>
  <si>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</si>
  <si>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</si>
  <si>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</si>
  <si>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</si>
  <si>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</si>
  <si>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</si>
  <si>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</si>
  <si>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</si>
  <si>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</si>
  <si>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</si>
  <si>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</si>
  <si>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</si>
  <si>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</si>
  <si>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</si>
  <si>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</si>
  <si>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</si>
  <si>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</si>
  <si>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</si>
  <si>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</si>
  <si>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</si>
  <si>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</si>
  <si>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</si>
  <si>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</si>
  <si>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</si>
  <si>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</si>
  <si>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</si>
  <si>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</si>
  <si>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</si>
  <si>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</si>
  <si>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</si>
  <si>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</si>
  <si>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</si>
  <si>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</si>
  <si>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</si>
  <si>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</si>
  <si>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</si>
  <si>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</si>
  <si>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</si>
  <si>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</si>
  <si>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</si>
  <si>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</si>
  <si>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</si>
  <si>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</si>
  <si>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</si>
  <si>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</si>
  <si>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</si>
  <si>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</si>
  <si>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</si>
  <si>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</si>
  <si>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</si>
  <si>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</si>
  <si>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</si>
  <si>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</si>
  <si>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</si>
  <si>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</si>
  <si>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</si>
  <si>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</si>
  <si>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</si>
  <si>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</si>
  <si>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</si>
  <si>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</si>
  <si>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</si>
  <si>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</si>
  <si>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</si>
  <si>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</si>
  <si>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</si>
  <si>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</si>
  <si>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</si>
  <si>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</si>
  <si>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</si>
  <si>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</si>
  <si>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</si>
  <si>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</si>
  <si>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</si>
  <si>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</si>
  <si>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</si>
  <si>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</si>
  <si>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</si>
  <si>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</si>
  <si>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</si>
  <si>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</si>
  <si>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</si>
  <si>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</si>
  <si>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</si>
  <si>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</si>
  <si>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</si>
  <si>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</si>
  <si>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</si>
  <si>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</si>
  <si>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</si>
  <si>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</si>
  <si>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</si>
  <si>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</si>
  <si>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</si>
  <si>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</si>
  <si>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</si>
  <si>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</si>
  <si>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</si>
  <si>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</si>
  <si>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</si>
  <si>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</si>
  <si>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</si>
  <si>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</si>
  <si>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</si>
  <si>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</si>
  <si>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</si>
  <si>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</si>
  <si>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</si>
  <si>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</si>
  <si>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</si>
  <si>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</si>
  <si>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</si>
  <si>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</si>
  <si>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</si>
  <si>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</si>
  <si>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</si>
  <si>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</si>
  <si>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</si>
  <si>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</si>
  <si>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</si>
  <si>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</si>
  <si>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</si>
  <si>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</si>
  <si>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</si>
  <si>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</si>
  <si>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</si>
  <si>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</si>
  <si>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</si>
  <si>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</si>
  <si>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</si>
  <si>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</si>
  <si>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</si>
  <si>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</si>
  <si>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</si>
  <si>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</si>
  <si>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</si>
  <si>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</si>
  <si>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</si>
  <si>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</si>
  <si>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</si>
  <si>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</si>
  <si>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</si>
  <si>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</si>
  <si>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</si>
  <si>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</si>
  <si>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</si>
  <si>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</si>
  <si>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</si>
  <si>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</si>
  <si>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</si>
  <si>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</si>
  <si>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</si>
  <si>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</si>
  <si>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</si>
  <si>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</si>
  <si>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</si>
  <si>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</si>
  <si>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</si>
  <si>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</si>
  <si>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</si>
  <si>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</si>
  <si>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</si>
  <si>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</si>
  <si>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</si>
  <si>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</si>
  <si>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</si>
  <si>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</si>
  <si>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</si>
  <si>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</si>
  <si>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</si>
  <si>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</si>
  <si>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</si>
  <si>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</si>
  <si>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</si>
  <si>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</si>
  <si>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</si>
  <si>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</si>
  <si>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</si>
  <si>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</si>
  <si>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</si>
  <si>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</si>
  <si>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</si>
  <si>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</si>
  <si>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</si>
  <si>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</si>
  <si>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</si>
  <si>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</si>
  <si>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</si>
  <si>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</si>
  <si>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</si>
  <si>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</si>
  <si>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</si>
  <si>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</si>
  <si>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</si>
  <si>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</si>
  <si>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</si>
  <si>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</si>
  <si>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</si>
  <si>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</si>
  <si>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</si>
  <si>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</si>
  <si>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</si>
  <si>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</si>
  <si>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</si>
  <si>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</si>
  <si>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</si>
  <si>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</si>
  <si>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</si>
  <si>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</si>
  <si>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</si>
  <si>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</si>
  <si>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</si>
  <si>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</si>
  <si>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</si>
  <si>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</si>
  <si>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</si>
  <si>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</si>
  <si>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</si>
  <si>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</si>
  <si>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</si>
  <si>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</si>
  <si>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</si>
  <si>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</si>
  <si>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</si>
  <si>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</si>
  <si>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</si>
  <si>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</si>
  <si>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</si>
  <si>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</si>
  <si>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</si>
  <si>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</si>
  <si>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</si>
  <si>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</si>
  <si>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</si>
  <si>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</si>
  <si>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</si>
  <si>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</si>
  <si>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</si>
  <si>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</si>
  <si>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</si>
  <si>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</si>
  <si>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</si>
  <si>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</si>
  <si>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</si>
  <si>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</si>
  <si>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</si>
  <si>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</si>
  <si>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</si>
  <si>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</si>
  <si>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</si>
  <si>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</si>
  <si>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</si>
  <si>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</si>
  <si>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</si>
  <si>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</si>
  <si>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</si>
  <si>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</si>
  <si>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</si>
  <si>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</si>
  <si>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</si>
  <si>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</si>
  <si>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</si>
  <si>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</si>
  <si>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</si>
  <si>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</si>
  <si>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</si>
  <si>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</si>
  <si>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</si>
  <si>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</si>
  <si>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</si>
  <si>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</si>
  <si>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</si>
  <si>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</si>
  <si>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</si>
  <si>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</si>
  <si>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</si>
  <si>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</si>
  <si>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</si>
  <si>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</si>
  <si>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</si>
  <si>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</si>
  <si>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</si>
  <si>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</si>
  <si>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</si>
  <si>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</si>
  <si>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</si>
  <si>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</si>
  <si>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</si>
  <si>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</si>
  <si>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</si>
  <si>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</si>
  <si>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</si>
  <si>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</si>
  <si>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</si>
  <si>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</si>
  <si>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</si>
  <si>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</si>
  <si>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</si>
  <si>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</si>
  <si>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</si>
  <si>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</si>
  <si>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</si>
  <si>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</si>
  <si>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</si>
  <si>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</si>
  <si>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</si>
  <si>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</si>
  <si>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</si>
  <si>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</si>
  <si>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</si>
  <si>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</si>
  <si>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</si>
  <si>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</si>
  <si>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</si>
  <si>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</si>
  <si>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</si>
  <si>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</si>
  <si>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</si>
  <si>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</si>
  <si>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</si>
  <si>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</si>
  <si>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</si>
  <si>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</si>
  <si>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</si>
  <si>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</si>
  <si>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</si>
  <si>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</si>
  <si>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</si>
  <si>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</si>
  <si>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</si>
  <si>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</si>
  <si>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</si>
  <si>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</si>
  <si>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</si>
  <si>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</si>
  <si>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</si>
  <si>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</si>
  <si>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</si>
  <si>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</si>
  <si>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</si>
  <si>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</si>
  <si>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</si>
  <si>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</si>
  <si>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</si>
  <si>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</si>
  <si>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</si>
  <si>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</si>
  <si>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</si>
  <si>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</si>
  <si>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</si>
  <si>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</si>
  <si>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</si>
  <si>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</si>
  <si>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</si>
  <si>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</si>
  <si>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</si>
  <si>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</si>
  <si>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</si>
  <si>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</si>
  <si>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</si>
  <si>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</si>
  <si>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</si>
  <si>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</si>
  <si>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</si>
  <si>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</si>
  <si>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</si>
  <si>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</si>
  <si>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</si>
  <si>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</si>
  <si>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</si>
  <si>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</si>
  <si>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</si>
  <si>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</si>
  <si>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</si>
  <si>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</si>
  <si>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</si>
  <si>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</si>
  <si>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</si>
  <si>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</si>
  <si>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</si>
  <si>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</si>
  <si>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</si>
  <si>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</si>
  <si>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</si>
  <si>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</si>
  <si>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</si>
  <si>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</si>
  <si>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</si>
  <si>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</si>
  <si>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</si>
  <si>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</si>
  <si>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</si>
  <si>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</si>
  <si>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</si>
  <si>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</si>
  <si>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</si>
  <si>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</si>
  <si>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</si>
  <si>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</si>
  <si>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</si>
  <si>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</si>
  <si>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</si>
  <si>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</si>
  <si>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</si>
  <si>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</si>
  <si>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</si>
  <si>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</si>
  <si>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</si>
  <si>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</si>
  <si>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</si>
  <si>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</si>
  <si>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</si>
  <si>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</si>
  <si>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</si>
  <si>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</si>
  <si>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</si>
  <si>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</si>
  <si>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</si>
  <si>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</si>
  <si>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</si>
  <si>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</si>
  <si>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</si>
  <si>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</si>
  <si>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</si>
  <si>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</si>
  <si>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</si>
  <si>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</si>
  <si>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</si>
  <si>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</si>
  <si>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</si>
  <si>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</si>
  <si>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</si>
  <si>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</si>
  <si>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</si>
  <si>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</si>
  <si>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</si>
  <si>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</si>
  <si>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</si>
  <si>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</si>
  <si>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</si>
  <si>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</si>
  <si>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</si>
  <si>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</si>
  <si>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</si>
  <si>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</si>
  <si>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</si>
  <si>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</si>
  <si>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</si>
  <si>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</si>
  <si>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</si>
  <si>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</si>
  <si>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</si>
  <si>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</si>
  <si>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</si>
  <si>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</si>
  <si>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</si>
  <si>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</si>
  <si>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</si>
  <si>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</si>
  <si>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</si>
  <si>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</si>
  <si>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</si>
  <si>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</si>
  <si>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</si>
  <si>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</si>
  <si>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</si>
  <si>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</si>
  <si>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</si>
  <si>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</si>
  <si>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</si>
  <si>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</si>
  <si>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</si>
  <si>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</si>
  <si>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</si>
  <si>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</si>
  <si>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</si>
  <si>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</si>
  <si>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</si>
  <si>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</si>
  <si>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</si>
  <si>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</si>
  <si>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</si>
  <si>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</si>
  <si>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</si>
  <si>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</si>
  <si>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</si>
  <si>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</si>
  <si>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</si>
  <si>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</si>
  <si>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</si>
  <si>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</si>
  <si>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</si>
  <si>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</si>
  <si>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</si>
  <si>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</si>
  <si>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</si>
  <si>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</si>
  <si>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</si>
  <si>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</si>
  <si>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</si>
  <si>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</si>
  <si>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</si>
  <si>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</si>
  <si>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</si>
  <si>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</si>
  <si>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</si>
  <si>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</si>
  <si>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</si>
  <si>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</si>
  <si>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</si>
  <si>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</si>
  <si>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</si>
  <si>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</si>
  <si>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</si>
  <si>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</si>
  <si>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</si>
  <si>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</si>
  <si>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</si>
  <si>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</si>
  <si>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</si>
  <si>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</si>
  <si>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</si>
  <si>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</si>
  <si>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</si>
  <si>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</si>
  <si>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</si>
  <si>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</si>
  <si>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</si>
  <si>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</si>
  <si>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</si>
  <si>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</si>
  <si>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</si>
  <si>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</si>
  <si>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</si>
  <si>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</si>
  <si>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</si>
  <si>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</si>
  <si>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</si>
  <si>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</si>
  <si>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</si>
  <si>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</si>
  <si>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</si>
  <si>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</si>
  <si>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</si>
  <si>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</si>
  <si>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</si>
  <si>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</si>
  <si>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</si>
  <si>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</si>
  <si>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</si>
  <si>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</si>
  <si>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</si>
  <si>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</si>
  <si>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</si>
  <si>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</si>
  <si>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</si>
  <si>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</si>
  <si>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</si>
  <si>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</si>
  <si>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</si>
  <si>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</si>
  <si>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</si>
  <si>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</si>
  <si>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</si>
  <si>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</si>
  <si>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</si>
  <si>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</si>
  <si>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</si>
  <si>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</si>
  <si>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</si>
  <si>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</si>
  <si>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</si>
  <si>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</si>
  <si>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</si>
  <si>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</si>
  <si>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</si>
  <si>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</si>
  <si>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</si>
  <si>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</si>
  <si>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</si>
  <si>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</si>
  <si>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</si>
  <si>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</si>
  <si>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</si>
  <si>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</si>
  <si>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</si>
  <si>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</si>
  <si>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</si>
  <si>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</si>
  <si>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</si>
  <si>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</si>
  <si>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</si>
  <si>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</si>
  <si>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</si>
  <si>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</si>
  <si>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</si>
  <si>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</si>
  <si>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</si>
  <si>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</si>
  <si>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</si>
  <si>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</si>
  <si>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</si>
  <si>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</si>
  <si>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</si>
  <si>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</si>
  <si>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</si>
  <si>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</si>
  <si>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</si>
  <si>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</si>
  <si>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</si>
  <si>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</si>
  <si>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</si>
  <si>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</si>
  <si>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</si>
  <si>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</si>
  <si>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</si>
  <si>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</si>
  <si>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</si>
  <si>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</si>
  <si>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</si>
  <si>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</si>
  <si>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</si>
  <si>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</si>
  <si>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</si>
  <si>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</si>
  <si>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</si>
  <si>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</si>
  <si>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</si>
  <si>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</si>
  <si>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</si>
  <si>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</si>
  <si>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</si>
  <si>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</si>
  <si>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</si>
  <si>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</si>
  <si>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</si>
  <si>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</si>
  <si>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</si>
  <si>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</si>
  <si>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</si>
  <si>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</si>
  <si>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</si>
  <si>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</si>
  <si>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</si>
  <si>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</si>
  <si>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</si>
  <si>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</si>
  <si>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</si>
  <si>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</si>
  <si>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</si>
  <si>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</si>
  <si>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</si>
  <si>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</si>
  <si>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</si>
  <si>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</si>
  <si>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</si>
  <si>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</si>
  <si>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</si>
  <si>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</si>
  <si>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</si>
  <si>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</si>
  <si>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</si>
  <si>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</si>
  <si>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</si>
  <si>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</si>
  <si>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</si>
  <si>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</si>
  <si>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</si>
  <si>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</si>
  <si>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</si>
  <si>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</si>
  <si>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</si>
  <si>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</si>
  <si>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</si>
  <si>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</si>
  <si>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</si>
  <si>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</si>
  <si>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</si>
  <si>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</si>
  <si>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</si>
  <si>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</si>
  <si>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</si>
  <si>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</si>
  <si>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</si>
  <si>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</si>
  <si>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</si>
  <si>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</si>
  <si>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</si>
  <si>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</si>
  <si>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</si>
  <si>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</si>
  <si>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</si>
  <si>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</si>
  <si>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</si>
  <si>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</si>
  <si>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</si>
  <si>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</si>
  <si>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</si>
  <si>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</si>
  <si>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</si>
  <si>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</si>
  <si>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</si>
  <si>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</si>
  <si>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</si>
  <si>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</si>
  <si>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</si>
  <si>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</si>
  <si>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</si>
  <si>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</si>
  <si>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</si>
  <si>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</si>
  <si>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</si>
  <si>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</si>
  <si>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</si>
  <si>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</si>
  <si>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</si>
  <si>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</si>
  <si>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</si>
  <si>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</si>
  <si>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</si>
  <si>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</si>
  <si>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</si>
  <si>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</si>
  <si>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</si>
  <si>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</si>
  <si>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</si>
  <si>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</si>
  <si>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</si>
  <si>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</si>
  <si>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</si>
  <si>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</si>
  <si>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</si>
  <si>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</si>
  <si>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</si>
  <si>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</si>
  <si>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</si>
  <si>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</si>
  <si>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</si>
  <si>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</si>
  <si>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</si>
  <si>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</si>
  <si>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</si>
  <si>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</si>
  <si>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</si>
  <si>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</si>
  <si>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</si>
  <si>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</si>
  <si>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</si>
  <si>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</si>
  <si>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</si>
  <si>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</si>
  <si>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</si>
  <si>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</si>
  <si>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</si>
  <si>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</si>
  <si>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</si>
  <si>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</si>
  <si>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</si>
  <si>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</si>
  <si>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</si>
  <si>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</si>
  <si>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</si>
  <si>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</si>
  <si>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</si>
  <si>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</si>
  <si>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</si>
  <si>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</si>
  <si>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</si>
  <si>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</si>
  <si>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</si>
  <si>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</si>
  <si>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</si>
  <si>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</si>
  <si>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</si>
  <si>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</si>
  <si>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</si>
  <si>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</si>
  <si>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</si>
  <si>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</si>
  <si>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</si>
  <si>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</si>
  <si>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</si>
  <si>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</si>
  <si>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</si>
  <si>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</si>
  <si>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</si>
  <si>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</si>
  <si>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</si>
  <si>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</si>
  <si>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</si>
  <si>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</si>
  <si>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</si>
  <si>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</si>
  <si>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</si>
  <si>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</si>
  <si>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</si>
  <si>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</si>
  <si>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</si>
  <si>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</si>
  <si>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</si>
  <si>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</si>
  <si>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</si>
  <si>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</si>
  <si>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</si>
  <si>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</si>
  <si>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</si>
  <si>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</si>
  <si>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</si>
  <si>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</si>
  <si>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</si>
  <si>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</si>
  <si>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</si>
  <si>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</si>
  <si>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</si>
  <si>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</si>
  <si>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</si>
  <si>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</si>
  <si>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</si>
  <si>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</si>
  <si>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</si>
  <si>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</si>
  <si>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</si>
  <si>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</si>
  <si>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</si>
  <si>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</si>
  <si>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</si>
  <si>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</si>
  <si>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</si>
  <si>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</si>
  <si>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</si>
  <si>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</si>
  <si>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</si>
  <si>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</si>
  <si>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</si>
  <si>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</si>
  <si>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</si>
  <si>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</si>
  <si>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</si>
  <si>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</si>
  <si>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</si>
  <si>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</si>
  <si>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</si>
  <si>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</si>
  <si>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</si>
  <si>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</si>
  <si>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</si>
  <si>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</si>
  <si>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</si>
  <si>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</si>
  <si>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</si>
  <si>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</si>
  <si>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</si>
  <si>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</si>
  <si>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</si>
  <si>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</si>
  <si>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</si>
  <si>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</si>
  <si>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</si>
  <si>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</si>
  <si>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</si>
  <si>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</si>
  <si>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</si>
  <si>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</si>
  <si>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</si>
  <si>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</si>
  <si>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</si>
  <si>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</si>
  <si>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</si>
  <si>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</si>
  <si>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</si>
  <si>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</si>
  <si>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</si>
  <si>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</si>
  <si>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</si>
  <si>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</si>
  <si>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</si>
  <si>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</si>
  <si>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</si>
  <si>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</si>
  <si>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</si>
  <si>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</si>
  <si>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</si>
  <si>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</si>
  <si>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</si>
  <si>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</si>
  <si>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</si>
  <si>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</si>
  <si>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</si>
  <si>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</si>
  <si>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</si>
  <si>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</si>
  <si>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</si>
  <si>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</si>
  <si>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</si>
  <si>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</si>
  <si>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</si>
  <si>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</si>
  <si>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</si>
  <si>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</si>
  <si>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</si>
  <si>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</si>
  <si>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</si>
  <si>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</si>
  <si>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</si>
  <si>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</si>
  <si>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</si>
  <si>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</si>
  <si>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</si>
  <si>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</si>
  <si>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</si>
  <si>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</si>
  <si>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</si>
  <si>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</si>
  <si>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</si>
  <si>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</si>
  <si>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</si>
  <si>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</si>
  <si>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</si>
  <si>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</si>
  <si>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</si>
  <si>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</si>
  <si>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</si>
  <si>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</si>
  <si>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</si>
  <si>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</si>
  <si>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</si>
  <si>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</si>
  <si>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</si>
  <si>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</si>
  <si>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</si>
  <si>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</si>
  <si>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</si>
  <si>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</si>
  <si>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</si>
  <si>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</si>
  <si>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</si>
  <si>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</si>
  <si>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</si>
  <si>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</si>
  <si>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</si>
  <si>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</si>
  <si>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</si>
  <si>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</si>
  <si>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</si>
  <si>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</si>
  <si>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</si>
  <si>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</si>
  <si>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</si>
  <si>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</si>
  <si>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</si>
  <si>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</si>
  <si>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</si>
  <si>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</si>
  <si>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</si>
  <si>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</si>
  <si>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</si>
  <si>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</si>
  <si>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</si>
  <si>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</si>
  <si>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</si>
  <si>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</si>
  <si>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</si>
  <si>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</si>
  <si>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</si>
  <si>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</si>
  <si>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</si>
  <si>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</si>
  <si>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</si>
  <si>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</si>
  <si>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</si>
  <si>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</si>
  <si>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</si>
  <si>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</si>
  <si>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</si>
  <si>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</si>
  <si>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</si>
  <si>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</si>
  <si>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</si>
  <si>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</si>
  <si>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</si>
  <si>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</si>
  <si>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</si>
  <si>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</si>
  <si>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</si>
  <si>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</si>
  <si>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</si>
  <si>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</si>
  <si>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</si>
  <si>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</si>
  <si>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</si>
  <si>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</si>
  <si>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</si>
  <si>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</si>
  <si>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</si>
  <si>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</si>
  <si>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</si>
  <si>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</si>
  <si>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</si>
  <si>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</si>
  <si>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</si>
  <si>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</si>
  <si>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</si>
  <si>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</si>
  <si>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</si>
  <si>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</si>
  <si>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</si>
  <si>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</si>
  <si>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</si>
  <si>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</si>
  <si>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</si>
  <si>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</si>
  <si>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</si>
  <si>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</si>
  <si>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</si>
  <si>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</si>
  <si>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</si>
  <si>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</si>
  <si>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</si>
  <si>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</si>
  <si>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</si>
  <si>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</si>
  <si>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</si>
  <si>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</si>
  <si>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</si>
  <si>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</si>
  <si>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</si>
  <si>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</si>
  <si>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</si>
  <si>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</si>
  <si>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</si>
  <si>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</si>
  <si>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</si>
  <si>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</si>
  <si>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</si>
  <si>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</si>
  <si>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</si>
  <si>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</si>
  <si>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</si>
  <si>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</si>
  <si>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</si>
  <si>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</si>
  <si>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</si>
  <si>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</si>
  <si>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</si>
  <si>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</si>
  <si>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</si>
  <si>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</si>
  <si>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</si>
  <si>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</si>
  <si>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</si>
  <si>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</si>
  <si>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</si>
  <si>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</si>
  <si>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</si>
  <si>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</si>
  <si>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</si>
  <si>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</si>
  <si>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</si>
  <si>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</si>
  <si>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</si>
  <si>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</si>
  <si>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</si>
  <si>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</si>
  <si>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</si>
  <si>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</si>
  <si>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</si>
  <si>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</si>
  <si>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</si>
  <si>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</si>
  <si>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</si>
  <si>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</si>
  <si>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</si>
  <si>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</si>
  <si>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</si>
  <si>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</si>
  <si>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</si>
  <si>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</si>
  <si>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</si>
  <si>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</si>
  <si>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</si>
  <si>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</si>
  <si>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</si>
  <si>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</si>
  <si>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</si>
  <si>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</si>
  <si>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</si>
  <si>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</si>
  <si>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</si>
  <si>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</si>
  <si>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</si>
  <si>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</si>
  <si>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</si>
  <si>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</si>
  <si>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</si>
  <si>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</si>
  <si>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</si>
  <si>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</si>
  <si>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</si>
  <si>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</si>
  <si>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</si>
  <si>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</si>
  <si>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</si>
  <si>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</si>
  <si>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</si>
  <si>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</si>
  <si>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</si>
  <si>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</si>
  <si>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</si>
  <si>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</si>
  <si>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</si>
  <si>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</si>
  <si>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</si>
  <si>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</si>
  <si>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</si>
  <si>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</si>
  <si>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</si>
  <si>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</si>
  <si>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</si>
  <si>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</si>
  <si>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</si>
  <si>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</si>
  <si>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</si>
  <si>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</si>
  <si>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</si>
  <si>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</si>
  <si>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</si>
  <si>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</si>
  <si>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</si>
  <si>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</si>
  <si>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</si>
  <si>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</si>
  <si>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</si>
  <si>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</si>
  <si>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</si>
  <si>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</si>
  <si>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</si>
  <si>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</si>
  <si>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</si>
  <si>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</si>
  <si>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</si>
  <si>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</si>
  <si>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</si>
  <si>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</si>
  <si>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</si>
  <si>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</si>
  <si>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</si>
  <si>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</si>
  <si>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</si>
  <si>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</si>
  <si>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</si>
  <si>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</si>
  <si>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</si>
  <si>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</si>
  <si>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</si>
  <si>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</si>
  <si>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</si>
  <si>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</si>
  <si>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</si>
  <si>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</si>
  <si>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</si>
  <si>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</si>
  <si>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</si>
  <si>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</si>
  <si>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</si>
  <si>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</si>
  <si>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</si>
  <si>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</si>
  <si>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</si>
  <si>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</si>
  <si>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</si>
  <si>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</si>
  <si>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</si>
  <si>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</si>
  <si>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</si>
  <si>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</si>
  <si>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</si>
  <si>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</si>
  <si>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</si>
  <si>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</si>
  <si>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</si>
  <si>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</si>
  <si>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</si>
  <si>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</si>
  <si>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</si>
  <si>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</si>
  <si>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</si>
  <si>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</si>
  <si>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</si>
  <si>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</si>
  <si>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</si>
  <si>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</si>
  <si>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</si>
  <si>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</si>
  <si>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</si>
  <si>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</si>
  <si>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</si>
  <si>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</si>
  <si>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</si>
  <si>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</si>
  <si>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</si>
  <si>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</si>
  <si>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</si>
  <si>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</si>
  <si>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</si>
  <si>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</si>
  <si>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</si>
  <si>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</si>
  <si>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</si>
  <si>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</si>
  <si>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</si>
  <si>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</si>
  <si>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</si>
  <si>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</si>
  <si>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</si>
  <si>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</si>
  <si>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</si>
  <si>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</si>
  <si>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</si>
  <si>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</si>
  <si>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</si>
  <si>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</si>
  <si>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</si>
  <si>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</si>
  <si>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</si>
  <si>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</si>
  <si>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</si>
  <si>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</si>
  <si>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</si>
  <si>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</si>
  <si>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</si>
  <si>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</si>
  <si>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</si>
  <si>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</si>
  <si>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</si>
  <si>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</si>
  <si>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</si>
  <si>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</si>
  <si>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</si>
  <si>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</si>
  <si>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</si>
  <si>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</si>
  <si>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</si>
  <si>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</si>
  <si>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</si>
  <si>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</si>
  <si>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</si>
  <si>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</si>
  <si>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</si>
  <si>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</si>
  <si>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</si>
  <si>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</si>
  <si>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</si>
  <si>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</si>
  <si>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</si>
  <si>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</si>
  <si>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</si>
  <si>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</si>
  <si>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</si>
  <si>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</si>
  <si>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</si>
  <si>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</si>
  <si>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</si>
  <si>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</si>
  <si>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</si>
  <si>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</si>
  <si>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</si>
  <si>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</si>
  <si>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</si>
  <si>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</si>
  <si>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</si>
  <si>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</si>
  <si>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</si>
  <si>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</si>
  <si>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</si>
  <si>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</si>
  <si>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</si>
  <si>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</si>
  <si>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</si>
  <si>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</si>
  <si>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</si>
  <si>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</si>
  <si>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</si>
  <si>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</si>
  <si>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</si>
  <si>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</si>
  <si>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</si>
  <si>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</si>
  <si>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</si>
  <si>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</si>
  <si>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</si>
  <si>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</si>
  <si>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</si>
  <si>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</si>
  <si>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</si>
  <si>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</si>
  <si>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</si>
  <si>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</si>
  <si>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</si>
  <si>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</si>
  <si>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</si>
  <si>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</si>
  <si>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</si>
  <si>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</si>
  <si>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</si>
  <si>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</si>
  <si>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</si>
  <si>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</si>
  <si>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</si>
  <si>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</si>
  <si>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</si>
  <si>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</si>
  <si>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</si>
  <si>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</si>
  <si>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</si>
  <si>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</si>
  <si>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</si>
  <si>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</si>
  <si>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</si>
  <si>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</si>
  <si>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</si>
  <si>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</si>
  <si>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</si>
  <si>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</si>
  <si>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</si>
  <si>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</si>
  <si>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</si>
  <si>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</si>
  <si>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</si>
  <si>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</si>
  <si>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</si>
  <si>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</si>
  <si>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</si>
  <si>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</si>
  <si>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</si>
  <si>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</si>
  <si>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</si>
  <si>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</si>
  <si>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</si>
  <si>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</si>
  <si>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</si>
  <si>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</si>
  <si>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</si>
  <si>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</si>
  <si>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</si>
  <si>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</si>
  <si>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</si>
  <si>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</si>
  <si>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</si>
  <si>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</si>
  <si>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</si>
  <si>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</si>
  <si>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</si>
  <si>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</si>
  <si>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</si>
  <si>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</si>
  <si>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</si>
  <si>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</si>
  <si>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</si>
  <si>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</si>
  <si>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</si>
  <si>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</si>
  <si>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</si>
  <si>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</si>
  <si>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</si>
  <si>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</si>
  <si>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</si>
  <si>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</si>
  <si>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</si>
  <si>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</si>
  <si>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</si>
  <si>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</si>
  <si>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</si>
  <si>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</si>
  <si>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</si>
  <si>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</si>
  <si>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</si>
  <si>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</si>
  <si>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</si>
  <si>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</si>
  <si>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</si>
  <si>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</si>
  <si>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</si>
  <si>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</si>
  <si>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</si>
  <si>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</si>
  <si>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</si>
  <si>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</si>
  <si>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</si>
  <si>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</si>
  <si>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</si>
  <si>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</si>
  <si>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</si>
  <si>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</si>
  <si>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</si>
  <si>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</si>
  <si>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</si>
  <si>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</si>
  <si>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</si>
  <si>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</si>
  <si>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</si>
  <si>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</si>
  <si>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</si>
  <si>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</si>
  <si>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</si>
  <si>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</si>
  <si>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</si>
  <si>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</si>
  <si>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</si>
  <si>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</si>
  <si>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</si>
  <si>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</si>
  <si>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</si>
  <si>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</si>
  <si>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</si>
  <si>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</si>
  <si>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</si>
  <si>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</si>
  <si>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</si>
  <si>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</si>
  <si>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</si>
  <si>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</si>
  <si>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</si>
  <si>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</si>
  <si>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</si>
  <si>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</si>
  <si>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</si>
  <si>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</si>
  <si>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</si>
  <si>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</si>
  <si>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</si>
  <si>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</si>
  <si>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</si>
  <si>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</si>
  <si>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</si>
  <si>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</si>
  <si>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</si>
  <si>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</si>
  <si>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</si>
  <si>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</si>
  <si>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</si>
  <si>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</si>
  <si>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</si>
  <si>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</si>
  <si>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</si>
  <si>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</si>
  <si>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</si>
  <si>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</si>
  <si>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</si>
  <si>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</si>
  <si>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</si>
  <si>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</si>
  <si>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</si>
  <si>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</si>
  <si>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</si>
  <si>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</si>
  <si>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</si>
  <si>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</si>
  <si>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</si>
  <si>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</si>
  <si>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</si>
  <si>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</si>
  <si>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</si>
  <si>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</si>
  <si>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</si>
  <si>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</si>
  <si>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</si>
  <si>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</si>
  <si>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</si>
  <si>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</si>
  <si>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</si>
  <si>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</si>
  <si>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</si>
  <si>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</si>
  <si>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</si>
  <si>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</si>
  <si>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</si>
  <si>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</si>
  <si>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</si>
  <si>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</si>
  <si>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</si>
  <si>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</si>
  <si>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</si>
  <si>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</si>
  <si>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</si>
  <si>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</si>
  <si>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</si>
  <si>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</si>
  <si>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</si>
  <si>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</si>
  <si>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</si>
  <si>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</si>
  <si>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</si>
  <si>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</si>
  <si>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</si>
  <si>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</si>
  <si>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</si>
  <si>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</si>
  <si>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</si>
  <si>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</si>
  <si>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</si>
  <si>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</si>
  <si>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</si>
  <si>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</si>
  <si>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</si>
  <si>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</si>
  <si>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</si>
  <si>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</si>
  <si>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</si>
  <si>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</si>
  <si>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</si>
  <si>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</si>
  <si>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</si>
  <si>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</si>
  <si>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</si>
  <si>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</si>
  <si>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</si>
  <si>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</si>
  <si>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</si>
  <si>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</si>
  <si>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</si>
  <si>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</si>
  <si>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</si>
  <si>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</si>
  <si>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</si>
  <si>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</si>
  <si>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</si>
  <si>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</si>
  <si>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</si>
  <si>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</si>
  <si>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</si>
  <si>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</si>
  <si>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</si>
  <si>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</si>
  <si>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</si>
  <si>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</si>
  <si>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</si>
  <si>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</si>
  <si>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</si>
  <si>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</si>
  <si>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</si>
  <si>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</si>
  <si>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</si>
  <si>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</si>
  <si>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</si>
  <si>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</si>
  <si>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</si>
  <si>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</si>
  <si>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</si>
  <si>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</si>
  <si>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</si>
  <si>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</si>
  <si>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</si>
  <si>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</si>
  <si>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</si>
  <si>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</si>
  <si>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</si>
  <si>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</si>
  <si>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</si>
  <si>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</si>
  <si>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</si>
  <si>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</si>
  <si>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</si>
  <si>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</si>
  <si>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</si>
  <si>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</si>
  <si>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</si>
  <si>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</si>
  <si>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</si>
  <si>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</si>
  <si>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</si>
  <si>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</si>
  <si>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</si>
  <si>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</si>
  <si>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</si>
  <si>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</si>
  <si>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</si>
  <si>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</si>
  <si>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</si>
  <si>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</si>
  <si>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</si>
  <si>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</si>
  <si>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</si>
  <si>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</si>
  <si>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</si>
  <si>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</si>
  <si>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</si>
  <si>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</si>
  <si>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</si>
  <si>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</si>
  <si>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</si>
  <si>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</si>
  <si>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</si>
  <si>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</si>
  <si>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</si>
  <si>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</si>
  <si>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</si>
  <si>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</si>
  <si>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</si>
  <si>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</si>
  <si>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</si>
  <si>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</si>
  <si>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</si>
  <si>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</si>
  <si>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</si>
  <si>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</si>
  <si>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</si>
  <si>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</si>
  <si>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</si>
  <si>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</si>
  <si>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</si>
  <si>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</si>
  <si>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</si>
  <si>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</si>
  <si>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</si>
  <si>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</si>
  <si>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</si>
  <si>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</si>
  <si>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</si>
  <si>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</si>
  <si>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</si>
  <si>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</si>
  <si>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</si>
  <si>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</si>
  <si>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</si>
  <si>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</si>
  <si>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</si>
  <si>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</si>
  <si>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</si>
  <si>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</si>
  <si>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</si>
  <si>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</si>
  <si>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</si>
  <si>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</si>
  <si>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</si>
  <si>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</si>
  <si>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</si>
  <si>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</si>
  <si>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</si>
  <si>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</si>
  <si>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</si>
  <si>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</si>
  <si>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</si>
  <si>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</si>
  <si>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</si>
  <si>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</si>
  <si>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</si>
  <si>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</si>
  <si>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</si>
  <si>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</si>
  <si>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</si>
  <si>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</si>
  <si>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</si>
  <si>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</si>
  <si>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</si>
  <si>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</si>
  <si>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</si>
  <si>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</si>
  <si>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</si>
  <si>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</si>
  <si>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</si>
  <si>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</si>
  <si>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</si>
  <si>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</si>
  <si>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</si>
  <si>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</si>
  <si>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</si>
  <si>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</si>
  <si>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</si>
  <si>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</si>
  <si>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</si>
  <si>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</si>
  <si>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</si>
  <si>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</si>
  <si>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</si>
  <si>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</si>
  <si>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</si>
  <si>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</si>
  <si>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</si>
  <si>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</si>
  <si>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</si>
  <si>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</si>
  <si>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</si>
  <si>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</si>
  <si>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</si>
  <si>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</si>
  <si>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</si>
  <si>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</si>
  <si>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</si>
  <si>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</si>
  <si>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</si>
  <si>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</si>
  <si>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</si>
  <si>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</si>
  <si>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</si>
  <si>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</si>
  <si>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</si>
  <si>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</si>
  <si>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</si>
  <si>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</si>
  <si>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</si>
  <si>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</si>
  <si>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</si>
  <si>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</si>
  <si>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</si>
  <si>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</si>
  <si>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</si>
  <si>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</si>
  <si>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</si>
  <si>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</si>
  <si>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</si>
  <si>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</si>
  <si>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</si>
  <si>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</si>
  <si>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</si>
  <si>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</si>
  <si>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</si>
  <si>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</si>
  <si>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</si>
  <si>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</si>
  <si>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</si>
  <si>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</si>
  <si>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</si>
  <si>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</si>
  <si>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</si>
  <si>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</si>
  <si>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</si>
  <si>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</si>
  <si>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</si>
  <si>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</si>
  <si>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</si>
  <si>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</si>
  <si>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</si>
  <si>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</si>
  <si>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</si>
  <si>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</si>
  <si>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</si>
  <si>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</si>
  <si>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</si>
  <si>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</si>
  <si>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</si>
  <si>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</si>
  <si>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</si>
  <si>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</si>
  <si>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</si>
  <si>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</si>
  <si>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</si>
  <si>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</si>
  <si>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</si>
  <si>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</si>
  <si>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</si>
  <si>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</si>
  <si>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</si>
  <si>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</si>
  <si>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</si>
  <si>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</si>
  <si>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</si>
  <si>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</si>
  <si>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</si>
  <si>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</si>
  <si>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</si>
  <si>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</si>
  <si>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</si>
  <si>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</si>
  <si>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</si>
  <si>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</si>
  <si>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</si>
  <si>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</si>
  <si>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</si>
  <si>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</si>
  <si>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</si>
  <si>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</si>
  <si>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</si>
  <si>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</si>
  <si>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</si>
  <si>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</si>
  <si>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</si>
  <si>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</si>
  <si>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</si>
  <si>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</si>
  <si>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</si>
  <si>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</si>
  <si>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</si>
  <si>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</si>
  <si>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</si>
  <si>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</si>
  <si>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</si>
  <si>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</si>
  <si>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</si>
  <si>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</si>
  <si>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</si>
  <si>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</si>
  <si>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</si>
  <si>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</si>
  <si>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</si>
  <si>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</si>
  <si>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</si>
  <si>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</si>
  <si>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</si>
  <si>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</si>
  <si>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</si>
  <si>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</si>
  <si>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</si>
  <si>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</si>
  <si>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</si>
  <si>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</si>
  <si>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</si>
  <si>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</si>
  <si>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</si>
  <si>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</si>
  <si>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</si>
  <si>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</si>
  <si>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</si>
  <si>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</si>
  <si>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</si>
  <si>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</si>
  <si>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</si>
  <si>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</si>
  <si>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</si>
  <si>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</si>
  <si>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</si>
  <si>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</si>
  <si>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</si>
  <si>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</si>
  <si>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</si>
  <si>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</si>
  <si>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</si>
  <si>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</si>
  <si>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</si>
  <si>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</si>
  <si>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</si>
  <si>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</si>
  <si>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</si>
  <si>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</si>
  <si>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</si>
  <si>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</si>
  <si>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</si>
  <si>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</si>
  <si>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</si>
  <si>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</si>
  <si>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</si>
  <si>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</si>
  <si>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</si>
  <si>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</si>
  <si>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</si>
  <si>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</si>
  <si>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</si>
  <si>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</si>
  <si>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</si>
  <si>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</si>
  <si>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</si>
  <si>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</si>
  <si>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</si>
  <si>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</si>
  <si>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</si>
  <si>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</si>
  <si>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</si>
  <si>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</si>
  <si>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</si>
  <si>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</si>
  <si>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</si>
  <si>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</si>
  <si>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</si>
  <si>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</si>
  <si>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</si>
  <si>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</si>
  <si>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</si>
  <si>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</si>
  <si>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</si>
  <si>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</si>
  <si>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</si>
  <si>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</si>
  <si>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</si>
  <si>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</si>
  <si>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</si>
  <si>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</si>
  <si>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</si>
  <si>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</si>
  <si>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</si>
  <si>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</si>
  <si>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</si>
  <si>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</si>
  <si>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</si>
  <si>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</si>
  <si>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</si>
  <si>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</si>
  <si>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</si>
  <si>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</si>
  <si>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</si>
  <si>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</si>
  <si>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</si>
  <si>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</si>
  <si>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</si>
  <si>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</si>
  <si>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</si>
  <si>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</si>
  <si>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</si>
  <si>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</si>
  <si>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</si>
  <si>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</si>
  <si>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</si>
  <si>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</si>
  <si>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</si>
  <si>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</si>
  <si>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</si>
  <si>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</si>
  <si>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</si>
  <si>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</si>
  <si>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</si>
  <si>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</si>
  <si>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</si>
  <si>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</si>
  <si>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</si>
  <si>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</si>
  <si>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</si>
  <si>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</si>
  <si>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</si>
  <si>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</si>
  <si>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</si>
  <si>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</si>
  <si>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</si>
  <si>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</si>
  <si>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</si>
  <si>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</si>
  <si>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</si>
  <si>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</si>
  <si>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</si>
  <si>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</si>
  <si>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</si>
  <si>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</si>
  <si>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</si>
  <si>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</si>
  <si>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</si>
  <si>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</si>
  <si>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</si>
  <si>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</si>
  <si>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</si>
  <si>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</si>
  <si>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</si>
  <si>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</si>
  <si>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</si>
  <si>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</si>
  <si>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</si>
  <si>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</si>
  <si>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</si>
  <si>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</si>
  <si>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</si>
  <si>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</si>
  <si>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</si>
  <si>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</si>
  <si>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</si>
  <si>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</si>
  <si>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</si>
  <si>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</si>
  <si>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</si>
  <si>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</si>
  <si>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</si>
  <si>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</si>
  <si>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</si>
  <si>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</si>
  <si>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</si>
  <si>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</si>
  <si>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</si>
  <si>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</si>
  <si>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</si>
  <si>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</si>
  <si>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</si>
  <si>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</si>
  <si>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</si>
  <si>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</si>
  <si>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</si>
  <si>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</si>
  <si>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</si>
  <si>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</si>
  <si>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</si>
  <si>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</si>
  <si>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</si>
  <si>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</si>
  <si>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</si>
  <si>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</si>
  <si>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</si>
  <si>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</si>
  <si>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</si>
  <si>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</si>
  <si>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</si>
  <si>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</si>
  <si>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</si>
  <si>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</si>
  <si>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</si>
  <si>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</si>
  <si>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</si>
  <si>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</si>
  <si>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</si>
  <si>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</si>
  <si>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</si>
  <si>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</si>
  <si>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</si>
  <si>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</si>
  <si>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</si>
  <si>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</si>
  <si>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</si>
  <si>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</si>
  <si>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</si>
  <si>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</si>
  <si>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</si>
  <si>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</si>
  <si>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</si>
  <si>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</si>
  <si>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</si>
  <si>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</si>
  <si>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</si>
  <si>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</si>
  <si>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</si>
  <si>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</si>
  <si>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</si>
  <si>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</si>
  <si>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</si>
  <si>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</si>
  <si>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</si>
  <si>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</si>
  <si>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</si>
  <si>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</si>
  <si>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</si>
  <si>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</si>
  <si>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</si>
  <si>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</si>
  <si>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</si>
  <si>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</si>
  <si>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</si>
  <si>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</si>
  <si>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</si>
  <si>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</si>
  <si>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</si>
  <si>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</si>
  <si>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</si>
  <si>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</si>
  <si>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</si>
  <si>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</si>
  <si>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</si>
  <si>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</si>
  <si>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</si>
  <si>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</si>
  <si>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</si>
  <si>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</si>
  <si>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</si>
  <si>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</si>
  <si>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</si>
  <si>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</si>
  <si>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</si>
  <si>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</si>
  <si>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</si>
  <si>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</si>
  <si>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</si>
  <si>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</si>
  <si>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</si>
  <si>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</si>
  <si>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</si>
  <si>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</si>
  <si>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</si>
  <si>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</si>
  <si>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</si>
  <si>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</si>
  <si>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</si>
  <si>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</si>
  <si>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</si>
  <si>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</si>
  <si>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</si>
  <si>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</si>
  <si>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</si>
  <si>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</si>
  <si>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</si>
  <si>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</si>
  <si>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</si>
  <si>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</si>
  <si>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</si>
  <si>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</si>
  <si>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</si>
  <si>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</si>
  <si>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</si>
  <si>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</si>
  <si>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</si>
  <si>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</si>
  <si>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</si>
  <si>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</si>
  <si>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</si>
  <si>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</si>
  <si>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</si>
  <si>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</si>
  <si>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</si>
  <si>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</si>
  <si>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</si>
  <si>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</si>
  <si>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</si>
  <si>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</si>
  <si>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</si>
  <si>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</si>
  <si>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</si>
  <si>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</si>
  <si>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</si>
  <si>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</si>
  <si>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</si>
  <si>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</si>
  <si>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</si>
  <si>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</si>
  <si>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</si>
  <si>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</si>
  <si>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</si>
  <si>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</si>
  <si>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</si>
  <si>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</si>
  <si>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</si>
  <si>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</si>
  <si>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</si>
  <si>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</si>
  <si>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</si>
  <si>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</si>
  <si>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</si>
  <si>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</si>
  <si>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</si>
  <si>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</si>
  <si>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</si>
  <si>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</si>
  <si>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</si>
  <si>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</si>
  <si>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</si>
  <si>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</si>
  <si>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</si>
  <si>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</si>
  <si>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</si>
  <si>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</si>
  <si>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</si>
  <si>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</si>
  <si>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</si>
  <si>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</si>
  <si>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</si>
  <si>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</si>
  <si>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</si>
  <si>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</si>
  <si>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</si>
  <si>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</si>
  <si>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</si>
  <si>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</si>
  <si>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</si>
  <si>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</si>
  <si>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</si>
  <si>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</si>
  <si>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</si>
  <si>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</si>
  <si>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</si>
  <si>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</si>
  <si>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</si>
  <si>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</si>
  <si>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</si>
  <si>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</si>
  <si>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</si>
  <si>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</si>
  <si>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</si>
  <si>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</si>
  <si>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</si>
  <si>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</si>
  <si>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</si>
  <si>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</si>
  <si>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</si>
  <si>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</si>
  <si>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</si>
  <si>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</si>
  <si>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</si>
  <si>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</si>
  <si>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</si>
  <si>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</si>
  <si>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</si>
  <si>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</si>
  <si>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</si>
  <si>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</si>
  <si>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</si>
  <si>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</si>
  <si>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</si>
  <si>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</si>
  <si>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</si>
  <si>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</si>
  <si>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</si>
  <si>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</si>
  <si>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</si>
  <si>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</si>
  <si>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</si>
  <si>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</si>
  <si>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</si>
  <si>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</si>
  <si>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</si>
  <si>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</si>
  <si>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</si>
  <si>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</si>
  <si>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</si>
  <si>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</si>
  <si>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</si>
  <si>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</si>
  <si>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</si>
  <si>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</si>
  <si>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</si>
  <si>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</si>
  <si>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</si>
  <si>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</si>
  <si>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</si>
  <si>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</si>
  <si>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</si>
  <si>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</si>
  <si>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</si>
  <si>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</si>
  <si>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</si>
  <si>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</si>
  <si>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</si>
  <si>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</si>
  <si>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</si>
  <si>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</si>
  <si>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</si>
  <si>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</si>
  <si>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</si>
  <si>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</si>
  <si>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</si>
  <si>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</si>
  <si>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</si>
  <si>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</si>
  <si>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</si>
  <si>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</si>
  <si>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</si>
  <si>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</si>
  <si>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</si>
  <si>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</si>
  <si>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</si>
  <si>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</si>
  <si>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</si>
  <si>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</si>
  <si>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</si>
  <si>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</si>
  <si>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</si>
  <si>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</si>
  <si>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</si>
  <si>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</si>
  <si>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</si>
  <si>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</si>
  <si>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</si>
  <si>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</si>
  <si>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</si>
  <si>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</si>
  <si>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</si>
  <si>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</si>
  <si>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</si>
  <si>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</si>
  <si>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</si>
  <si>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</si>
  <si>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</si>
  <si>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</si>
  <si>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</si>
  <si>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</si>
  <si>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</si>
  <si>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</si>
  <si>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</si>
  <si>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</si>
  <si>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</si>
  <si>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</si>
  <si>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</si>
  <si>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</si>
  <si>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</si>
  <si>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</si>
  <si>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</si>
  <si>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</si>
  <si>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</si>
  <si>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</si>
  <si>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</si>
  <si>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</si>
  <si>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</si>
  <si>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</si>
  <si>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</si>
  <si>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</si>
  <si>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</si>
  <si>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</si>
  <si>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</si>
  <si>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</si>
  <si>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</si>
  <si>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</si>
  <si>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</si>
  <si>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</si>
  <si>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</si>
  <si>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</si>
  <si>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</si>
  <si>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</si>
  <si>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</si>
  <si>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</si>
  <si>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</si>
  <si>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</si>
  <si>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</si>
  <si>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</si>
  <si>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</si>
  <si>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</si>
  <si>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</si>
  <si>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</si>
  <si>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</si>
  <si>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</si>
  <si>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</si>
  <si>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</si>
  <si>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</si>
  <si>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</si>
  <si>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</si>
  <si>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</si>
  <si>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</si>
  <si>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</si>
  <si>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</si>
  <si>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</si>
  <si>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</si>
  <si>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</si>
  <si>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</si>
  <si>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</si>
  <si>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</si>
  <si>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</si>
  <si>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</si>
  <si>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</si>
  <si>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</si>
  <si>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</si>
  <si>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</si>
  <si>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</si>
  <si>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</si>
  <si>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</si>
  <si>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</si>
  <si>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</si>
  <si>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</si>
  <si>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</si>
  <si>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</si>
  <si>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</si>
  <si>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</si>
  <si>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</si>
  <si>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</si>
  <si>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</si>
  <si>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</si>
  <si>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</si>
  <si>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</si>
  <si>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</si>
  <si>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</si>
  <si>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</si>
  <si>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</si>
  <si>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</si>
  <si>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</si>
  <si>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</si>
  <si>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</si>
  <si>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</si>
  <si>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</si>
  <si>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</si>
  <si>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</si>
  <si>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</si>
  <si>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</si>
  <si>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</si>
  <si>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</si>
  <si>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</si>
  <si>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</si>
  <si>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</si>
  <si>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</si>
  <si>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</si>
  <si>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</si>
  <si>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</si>
  <si>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</si>
  <si>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</si>
  <si>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</si>
  <si>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</si>
  <si>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</si>
  <si>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</si>
  <si>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</si>
  <si>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</si>
  <si>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</si>
  <si>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</si>
  <si>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</si>
  <si>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</si>
  <si>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</si>
  <si>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</si>
  <si>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</si>
  <si>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</si>
  <si>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</si>
  <si>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</si>
  <si>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</si>
  <si>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</si>
  <si>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</si>
  <si>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</si>
  <si>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</si>
  <si>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</si>
  <si>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</si>
  <si>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</si>
  <si>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</si>
  <si>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</si>
  <si>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</si>
  <si>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</si>
  <si>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</si>
  <si>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</si>
  <si>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</si>
  <si>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</si>
  <si>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</si>
  <si>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</si>
  <si>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</si>
  <si>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</si>
  <si>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</si>
  <si>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</si>
  <si>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</si>
  <si>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</si>
  <si>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</si>
  <si>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</si>
  <si>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</si>
  <si>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</si>
  <si>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</si>
  <si>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</si>
  <si>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</si>
  <si>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</si>
  <si>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</si>
  <si>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</si>
  <si>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</si>
  <si>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</si>
  <si>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</si>
  <si>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</si>
  <si>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</si>
  <si>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</si>
  <si>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</si>
  <si>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</si>
  <si>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</si>
  <si>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</si>
  <si>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</si>
  <si>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</si>
  <si>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</si>
  <si>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</si>
  <si>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</si>
  <si>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</si>
  <si>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</si>
  <si>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</si>
  <si>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</si>
  <si>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</si>
  <si>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</si>
  <si>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</si>
  <si>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</si>
  <si>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</si>
  <si>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</si>
  <si>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</si>
  <si>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</si>
  <si>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</si>
  <si>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</si>
  <si>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</si>
  <si>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</si>
  <si>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</si>
  <si>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</si>
  <si>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</si>
  <si>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</si>
  <si>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</si>
  <si>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</si>
  <si>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</si>
  <si>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</si>
  <si>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</si>
  <si>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</si>
  <si>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</si>
  <si>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</si>
  <si>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</si>
  <si>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</si>
  <si>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</si>
  <si>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</si>
  <si>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</si>
  <si>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</si>
  <si>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</si>
  <si>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</si>
  <si>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</si>
  <si>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</si>
  <si>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</si>
  <si>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</si>
  <si>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</si>
  <si>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</si>
  <si>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</si>
  <si>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</si>
  <si>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</si>
  <si>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</si>
  <si>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</si>
  <si>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</si>
  <si>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</si>
  <si>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</si>
  <si>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</si>
  <si>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</si>
  <si>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</si>
  <si>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</si>
  <si>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</si>
  <si>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</si>
  <si>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</si>
  <si>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</si>
  <si>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</si>
  <si>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</si>
  <si>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</si>
  <si>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</si>
  <si>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</si>
  <si>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</si>
  <si>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</si>
  <si>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</si>
  <si>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</si>
  <si>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</si>
  <si>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</si>
  <si>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</si>
  <si>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</si>
  <si>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</si>
  <si>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</si>
  <si>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</si>
  <si>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</si>
  <si>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</si>
  <si>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</si>
  <si>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</si>
  <si>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</si>
  <si>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</si>
  <si>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</si>
  <si>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</si>
  <si>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</si>
  <si>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</si>
  <si>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</si>
  <si>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</si>
  <si>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</si>
  <si>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</si>
  <si>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</si>
  <si>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</si>
  <si>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</si>
  <si>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</si>
  <si>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</si>
  <si>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</si>
  <si>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</si>
  <si>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</si>
  <si>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</si>
  <si>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</si>
  <si>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</si>
  <si>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</si>
  <si>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</si>
  <si>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</si>
  <si>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</si>
  <si>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</si>
  <si>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</si>
  <si>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</si>
  <si>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</si>
  <si>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</si>
  <si>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</si>
  <si>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</si>
  <si>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</si>
  <si>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</si>
  <si>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</si>
  <si>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</si>
  <si>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</si>
  <si>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</si>
  <si>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</si>
  <si>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</si>
  <si>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</si>
  <si>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</si>
  <si>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</si>
  <si>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</si>
  <si>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</si>
  <si>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</si>
  <si>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</si>
  <si>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</si>
  <si>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</si>
  <si>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</si>
  <si>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</si>
  <si>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</si>
  <si>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</si>
  <si>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</si>
  <si>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</si>
  <si>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</si>
  <si>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</si>
  <si>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</si>
  <si>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</si>
  <si>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</si>
  <si>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</si>
  <si>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</si>
  <si>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</si>
  <si>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</si>
  <si>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</si>
  <si>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</si>
  <si>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</si>
  <si>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</si>
  <si>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</si>
  <si>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</si>
  <si>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</si>
  <si>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</si>
  <si>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</si>
  <si>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</si>
  <si>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</si>
  <si>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</si>
  <si>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</si>
  <si>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</si>
  <si>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</si>
  <si>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</si>
  <si>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</si>
  <si>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</si>
  <si>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</si>
  <si>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</si>
  <si>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</si>
  <si>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</si>
  <si>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</si>
  <si>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</si>
  <si>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</si>
  <si>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</si>
  <si>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</si>
  <si>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</si>
  <si>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</si>
  <si>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</si>
  <si>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</si>
  <si>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</si>
  <si>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</si>
  <si>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</si>
  <si>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</si>
  <si>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</si>
  <si>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</si>
  <si>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</si>
  <si>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</si>
  <si>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</si>
  <si>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</si>
  <si>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</si>
  <si>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</si>
  <si>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</si>
  <si>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</si>
  <si>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</si>
  <si>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</si>
  <si>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</si>
  <si>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</si>
  <si>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</si>
  <si>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</si>
  <si>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</si>
  <si>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</si>
  <si>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</si>
  <si>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</si>
  <si>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</si>
  <si>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</si>
  <si>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</si>
  <si>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</si>
  <si>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</si>
  <si>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</si>
  <si>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</si>
  <si>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</si>
  <si>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</si>
  <si>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</si>
  <si>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</si>
  <si>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</si>
  <si>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</si>
  <si>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</si>
  <si>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</si>
  <si>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</si>
  <si>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</si>
  <si>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</si>
  <si>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</si>
  <si>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</si>
  <si>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</si>
  <si>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</si>
  <si>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</si>
  <si>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</si>
  <si>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</si>
  <si>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</si>
  <si>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</si>
  <si>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</si>
  <si>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</si>
  <si>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</si>
  <si>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</si>
  <si>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</si>
  <si>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</si>
  <si>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</si>
  <si>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</si>
  <si>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</si>
  <si>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</si>
  <si>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</si>
  <si>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</si>
  <si>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</si>
  <si>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</si>
  <si>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</si>
  <si>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</si>
  <si>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</si>
  <si>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</si>
  <si>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</si>
  <si>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</si>
  <si>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</si>
  <si>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</si>
  <si>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</si>
  <si>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</si>
  <si>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</si>
  <si>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</si>
  <si>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</si>
  <si>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</si>
  <si>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</si>
  <si>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</si>
  <si>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</si>
  <si>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</si>
  <si>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</si>
  <si>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</si>
  <si>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</si>
  <si>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</si>
  <si>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</si>
  <si>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</si>
  <si>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</si>
  <si>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</si>
  <si>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</si>
  <si>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</si>
  <si>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</si>
  <si>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</si>
  <si>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</si>
  <si>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</si>
  <si>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</si>
  <si>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</si>
  <si>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</si>
  <si>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</si>
  <si>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</si>
  <si>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</si>
  <si>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</si>
  <si>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</si>
  <si>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</si>
  <si>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</si>
  <si>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</si>
  <si>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</si>
  <si>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</si>
  <si>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</si>
  <si>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</si>
  <si>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</si>
  <si>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</si>
  <si>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</si>
  <si>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</si>
  <si>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</si>
  <si>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</si>
  <si>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</si>
  <si>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</si>
  <si>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</si>
  <si>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</si>
  <si>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</si>
  <si>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</si>
  <si>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</si>
  <si>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</si>
  <si>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</si>
  <si>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</si>
  <si>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</si>
  <si>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</si>
  <si>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</si>
  <si>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</si>
  <si>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</si>
  <si>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</si>
  <si>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</si>
  <si>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</si>
  <si>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</si>
  <si>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</si>
  <si>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</si>
  <si>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</si>
  <si>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</si>
  <si>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</si>
  <si>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</si>
  <si>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</si>
  <si>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</si>
  <si>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</si>
  <si>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</si>
  <si>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</si>
  <si>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</si>
  <si>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</si>
  <si>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</si>
  <si>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</si>
  <si>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</si>
  <si>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</si>
  <si>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</si>
  <si>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</si>
  <si>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</si>
  <si>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</si>
  <si>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</si>
  <si>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</si>
  <si>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</si>
  <si>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</si>
  <si>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</si>
  <si>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</si>
  <si>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</si>
  <si>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</si>
  <si>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</si>
  <si>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</si>
  <si>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</si>
  <si>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</si>
  <si>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</si>
  <si>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</si>
  <si>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</si>
  <si>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</si>
  <si>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</si>
  <si>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</si>
  <si>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</si>
  <si>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</si>
  <si>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</si>
  <si>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</si>
  <si>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</si>
  <si>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</si>
  <si>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</si>
  <si>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</si>
  <si>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</si>
  <si>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</si>
  <si>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</si>
  <si>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</si>
  <si>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</si>
  <si>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</si>
  <si>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</si>
  <si>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</si>
  <si>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</si>
  <si>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</si>
  <si>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</si>
  <si>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</si>
  <si>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</si>
  <si>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</si>
  <si>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</si>
  <si>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</si>
  <si>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</si>
  <si>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</si>
  <si>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</si>
  <si>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</si>
  <si>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</si>
  <si>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</si>
  <si>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</si>
  <si>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</si>
  <si>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</si>
  <si>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</si>
  <si>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</si>
  <si>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</si>
  <si>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</si>
  <si>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</si>
  <si>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</si>
  <si>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</si>
  <si>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</si>
  <si>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</si>
  <si>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</si>
  <si>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</si>
  <si>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</si>
  <si>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</si>
  <si>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</si>
  <si>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</si>
  <si>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</si>
  <si>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</si>
  <si>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</si>
  <si>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</si>
  <si>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</si>
  <si>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</si>
  <si>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</si>
  <si>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</si>
  <si>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</si>
  <si>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</si>
  <si>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</si>
  <si>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</si>
  <si>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</si>
  <si>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</si>
  <si>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</si>
  <si>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</si>
  <si>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</si>
  <si>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</si>
  <si>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</si>
  <si>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</si>
  <si>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</si>
  <si>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</si>
  <si>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</si>
  <si>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</si>
  <si>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</si>
  <si>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</si>
  <si>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</si>
  <si>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</si>
  <si>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</si>
  <si>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</si>
  <si>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</si>
  <si>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</si>
  <si>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</si>
  <si>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</si>
  <si>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</si>
  <si>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</si>
  <si>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</si>
  <si>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</si>
  <si>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</si>
  <si>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</si>
  <si>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</si>
  <si>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</si>
  <si>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</si>
  <si>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</si>
  <si>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</si>
  <si>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</si>
  <si>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</si>
  <si>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</si>
  <si>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</si>
  <si>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</si>
  <si>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</si>
  <si>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</si>
  <si>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</si>
  <si>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</si>
  <si>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</si>
  <si>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</si>
  <si>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</si>
  <si>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</si>
  <si>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</si>
  <si>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</si>
  <si>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</si>
  <si>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</si>
  <si>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</si>
  <si>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</si>
  <si>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</si>
  <si>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</si>
  <si>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</si>
  <si>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</si>
  <si>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</si>
  <si>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</si>
  <si>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</si>
  <si>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</si>
  <si>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</si>
  <si>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</si>
  <si>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</si>
  <si>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</si>
  <si>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</si>
  <si>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</si>
  <si>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</si>
  <si>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</si>
  <si>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</si>
  <si>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</si>
  <si>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</si>
  <si>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</si>
  <si>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</si>
  <si>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</si>
  <si>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</si>
  <si>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</si>
  <si>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</si>
  <si>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</si>
  <si>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</si>
  <si>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</si>
  <si>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</si>
  <si>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</si>
  <si>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</si>
  <si>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</si>
  <si>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</si>
  <si>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</si>
  <si>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</si>
  <si>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</si>
  <si>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</si>
  <si>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</si>
  <si>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</si>
  <si>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</si>
  <si>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</si>
  <si>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</si>
  <si>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</si>
  <si>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</si>
  <si>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</si>
  <si>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</si>
  <si>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</si>
  <si>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</si>
  <si>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</si>
  <si>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</si>
  <si>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</si>
  <si>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</si>
  <si>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</si>
  <si>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</si>
  <si>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</si>
  <si>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</si>
  <si>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</si>
  <si>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</si>
  <si>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</si>
  <si>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</si>
  <si>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</si>
  <si>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</si>
  <si>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</si>
  <si>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</si>
  <si>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</si>
  <si>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</si>
  <si>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</si>
  <si>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</si>
  <si>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</si>
  <si>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</si>
  <si>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</si>
  <si>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</si>
  <si>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</si>
  <si>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</si>
  <si>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</si>
  <si>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</si>
  <si>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</si>
  <si>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</si>
  <si>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</si>
  <si>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</si>
  <si>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</si>
  <si>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</si>
  <si>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</si>
  <si>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</si>
  <si>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</si>
  <si>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</si>
  <si>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</si>
  <si>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</si>
  <si>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</si>
  <si>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</si>
  <si>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</si>
  <si>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</si>
  <si>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</si>
  <si>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</si>
  <si>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</si>
  <si>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</si>
  <si>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</si>
  <si>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</si>
  <si>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</si>
  <si>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</si>
  <si>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</si>
  <si>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</si>
  <si>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</si>
  <si>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</si>
  <si>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</si>
  <si>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</si>
  <si>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</si>
  <si>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</si>
  <si>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</si>
  <si>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</si>
  <si>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</si>
  <si>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</si>
  <si>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</si>
  <si>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</si>
  <si>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</si>
  <si>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</si>
  <si>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</si>
  <si>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</si>
  <si>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</si>
  <si>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</si>
  <si>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</si>
  <si>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</si>
  <si>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</si>
  <si>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</si>
  <si>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</si>
  <si>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</si>
  <si>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</si>
  <si>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</si>
  <si>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</si>
  <si>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</si>
  <si>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</si>
  <si>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</si>
  <si>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</si>
  <si>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</si>
  <si>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</si>
  <si>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</si>
  <si>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</si>
  <si>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</si>
  <si>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</si>
  <si>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</si>
  <si>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</si>
  <si>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</si>
  <si>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</si>
  <si>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</si>
  <si>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</si>
  <si>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</si>
  <si>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</si>
  <si>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</si>
  <si>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</si>
  <si>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</si>
  <si>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</si>
  <si>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</si>
  <si>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</si>
  <si>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</si>
  <si>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</si>
  <si>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</si>
  <si>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</si>
  <si>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</si>
  <si>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</si>
  <si>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</si>
  <si>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</si>
  <si>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</si>
  <si>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</si>
  <si>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</si>
  <si>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</si>
  <si>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</si>
  <si>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</si>
  <si>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</si>
  <si>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</si>
  <si>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</si>
  <si>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</si>
  <si>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</si>
  <si>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</si>
  <si>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</si>
  <si>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</si>
  <si>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</si>
  <si>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</si>
  <si>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</si>
  <si>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</si>
  <si>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</si>
  <si>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</si>
  <si>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</si>
  <si>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</si>
  <si>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</si>
  <si>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</si>
  <si>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</si>
  <si>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</si>
  <si>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</si>
  <si>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</si>
  <si>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</si>
  <si>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</si>
  <si>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</si>
  <si>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</si>
  <si>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</si>
  <si>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</si>
  <si>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</si>
  <si>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</si>
  <si>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</si>
  <si>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</si>
  <si>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</si>
  <si>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</si>
  <si>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</si>
  <si>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</si>
  <si>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</si>
  <si>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</si>
  <si>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</si>
  <si>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</si>
  <si>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</si>
  <si>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</si>
  <si>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</si>
  <si>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</si>
  <si>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</si>
  <si>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</si>
  <si>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</si>
  <si>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</si>
  <si>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</si>
  <si>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</si>
  <si>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</si>
  <si>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</si>
  <si>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</si>
  <si>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</si>
  <si>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</si>
  <si>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</si>
  <si>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</si>
  <si>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</si>
  <si>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</si>
  <si>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</si>
  <si>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</si>
  <si>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</si>
  <si>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</si>
  <si>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</si>
  <si>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</si>
  <si>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</si>
  <si>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</si>
  <si>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</si>
  <si>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</si>
  <si>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</si>
  <si>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</si>
  <si>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</si>
  <si>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</si>
  <si>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</si>
  <si>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</si>
  <si>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</si>
  <si>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</si>
  <si>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</si>
  <si>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</si>
  <si>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</si>
  <si>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</si>
  <si>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</si>
  <si>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</si>
  <si>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</si>
  <si>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</si>
  <si>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</si>
  <si>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</si>
  <si>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</si>
  <si>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</si>
  <si>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</si>
  <si>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</si>
  <si>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</si>
  <si>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</si>
  <si>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</si>
  <si>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</si>
  <si>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</si>
  <si>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</si>
  <si>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</si>
  <si>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</si>
  <si>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</si>
  <si>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</si>
  <si>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</si>
  <si>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</si>
  <si>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</si>
  <si>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</si>
  <si>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</si>
  <si>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</si>
  <si>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</si>
  <si>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</si>
  <si>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</si>
  <si>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</si>
  <si>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</si>
  <si>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</si>
  <si>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</si>
  <si>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</si>
  <si>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</si>
  <si>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</si>
  <si>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</si>
  <si>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</si>
  <si>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</si>
  <si>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</si>
  <si>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</si>
  <si>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</si>
  <si>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</si>
  <si>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</si>
  <si>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</si>
  <si>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</si>
  <si>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</si>
  <si>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</si>
  <si>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</si>
  <si>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</si>
  <si>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</si>
  <si>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</si>
  <si>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</si>
  <si>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</si>
  <si>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</si>
  <si>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</si>
  <si>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</si>
  <si>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</si>
  <si>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</si>
  <si>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</si>
  <si>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</si>
  <si>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</si>
  <si>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</si>
  <si>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</si>
  <si>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</si>
  <si>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</si>
  <si>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</si>
  <si>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</si>
  <si>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</si>
  <si>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</si>
  <si>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</si>
  <si>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</si>
  <si>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</si>
  <si>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</si>
  <si>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</si>
  <si>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</si>
  <si>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</si>
  <si>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</si>
  <si>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</si>
  <si>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</si>
  <si>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</si>
  <si>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</si>
  <si>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</si>
  <si>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</si>
  <si>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</si>
  <si>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</si>
  <si>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</si>
  <si>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</si>
  <si>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</si>
  <si>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</si>
  <si>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</si>
  <si>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</si>
  <si>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</si>
  <si>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</si>
  <si>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</si>
  <si>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</si>
  <si>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</si>
  <si>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</si>
  <si>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</si>
  <si>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</si>
  <si>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</si>
  <si>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</si>
  <si>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</si>
  <si>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</si>
  <si>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</si>
  <si>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</si>
  <si>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</si>
  <si>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</si>
  <si>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</si>
  <si>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</si>
  <si>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</si>
  <si>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</si>
  <si>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</si>
  <si>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</si>
  <si>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</si>
  <si>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</si>
  <si>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</si>
  <si>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</si>
  <si>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</si>
  <si>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</si>
  <si>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</si>
  <si>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</si>
  <si>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</si>
  <si>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</si>
  <si>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</si>
  <si>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</si>
  <si>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</si>
  <si>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</si>
  <si>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</si>
  <si>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</si>
  <si>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</si>
  <si>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</si>
  <si>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</si>
  <si>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</si>
  <si>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</si>
  <si>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</si>
  <si>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</si>
  <si>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</si>
  <si>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</si>
  <si>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</si>
  <si>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</si>
  <si>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</si>
  <si>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</si>
  <si>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</si>
  <si>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</si>
  <si>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</si>
  <si>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</si>
  <si>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</si>
  <si>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</si>
  <si>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</si>
  <si>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</si>
  <si>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</si>
  <si>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</si>
  <si>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</si>
  <si>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</si>
  <si>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</si>
  <si>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</si>
  <si>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</si>
  <si>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</si>
  <si>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</si>
  <si>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</si>
  <si>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</si>
  <si>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</si>
  <si>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</si>
  <si>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</si>
  <si>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</si>
  <si>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</si>
  <si>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</si>
  <si>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</si>
  <si>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</si>
  <si>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</si>
  <si>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</si>
  <si>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</si>
  <si>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</si>
  <si>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</si>
  <si>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</si>
  <si>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</si>
  <si>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</si>
  <si>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</si>
  <si>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</si>
  <si>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</si>
  <si>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</si>
  <si>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</si>
  <si>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</si>
  <si>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</si>
  <si>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</si>
  <si>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</si>
  <si>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</si>
  <si>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</si>
  <si>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</si>
  <si>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</si>
  <si>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</si>
  <si>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</si>
  <si>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</si>
  <si>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</si>
  <si>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</si>
  <si>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</si>
  <si>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</si>
  <si>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</si>
  <si>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</si>
  <si>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</si>
  <si>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</si>
  <si>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</si>
  <si>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</si>
  <si>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</si>
  <si>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</si>
  <si>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</si>
  <si>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</si>
  <si>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</si>
  <si>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</si>
  <si>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</si>
  <si>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</si>
  <si>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</si>
  <si>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</si>
  <si>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</si>
  <si>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</si>
  <si>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</si>
  <si>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</si>
  <si>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</si>
  <si>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</si>
  <si>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</si>
  <si>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</si>
  <si>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</si>
  <si>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</si>
  <si>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</si>
  <si>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</si>
  <si>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</si>
  <si>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</si>
  <si>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</si>
  <si>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</si>
  <si>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</si>
  <si>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</si>
  <si>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</si>
  <si>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</si>
  <si>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</si>
  <si>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</si>
  <si>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</si>
  <si>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</si>
  <si>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</si>
  <si>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</si>
  <si>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</si>
  <si>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</si>
  <si>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</si>
  <si>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</si>
  <si>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</si>
  <si>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</si>
  <si>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</si>
  <si>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</si>
  <si>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</si>
  <si>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</si>
  <si>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</si>
  <si>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</si>
  <si>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</si>
  <si>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</si>
  <si>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</si>
  <si>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</si>
  <si>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</si>
  <si>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</si>
  <si>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</si>
  <si>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</si>
  <si>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</si>
  <si>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</si>
  <si>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</si>
  <si>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</si>
  <si>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</si>
  <si>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</si>
  <si>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</si>
  <si>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</si>
  <si>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</si>
  <si>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</si>
  <si>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</si>
  <si>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</si>
  <si>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</si>
  <si>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</si>
  <si>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</si>
  <si>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</si>
  <si>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</si>
  <si>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</si>
  <si>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</si>
  <si>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</si>
  <si>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</si>
  <si>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</si>
  <si>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</si>
  <si>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</si>
  <si>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</si>
  <si>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</si>
  <si>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</si>
  <si>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</si>
  <si>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</si>
  <si>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</si>
  <si>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</si>
  <si>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</si>
  <si>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</si>
  <si>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</si>
  <si>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</si>
  <si>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</si>
  <si>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</si>
  <si>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</si>
  <si>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</si>
  <si>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</si>
  <si>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</si>
  <si>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</si>
  <si>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</si>
  <si>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</si>
  <si>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</si>
  <si>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</si>
  <si>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</si>
  <si>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</si>
  <si>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</si>
  <si>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</si>
  <si>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</si>
  <si>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</si>
  <si>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</si>
  <si>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</si>
  <si>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</si>
  <si>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</si>
  <si>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</si>
  <si>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</si>
  <si>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</si>
  <si>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</si>
  <si>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</si>
  <si>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</si>
  <si>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</si>
  <si>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</si>
  <si>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</si>
  <si>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</si>
  <si>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</si>
  <si>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</si>
  <si>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</si>
  <si>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</si>
  <si>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</si>
  <si>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</si>
  <si>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</si>
  <si>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</si>
  <si>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</si>
  <si>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</si>
  <si>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</si>
  <si>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</si>
  <si>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</si>
  <si>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</si>
  <si>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</si>
  <si>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</si>
  <si>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</si>
  <si>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</si>
  <si>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</si>
  <si>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</si>
  <si>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</si>
  <si>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</si>
  <si>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</si>
  <si>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</si>
  <si>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</si>
  <si>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</si>
  <si>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</si>
  <si>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</si>
  <si>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</si>
  <si>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</si>
  <si>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</si>
  <si>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</si>
  <si>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</si>
  <si>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</si>
  <si>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</si>
  <si>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</si>
  <si>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</si>
  <si>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</si>
  <si>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</si>
  <si>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</si>
  <si>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</si>
  <si>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</si>
  <si>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</si>
  <si>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</si>
  <si>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</si>
  <si>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</si>
  <si>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</si>
  <si>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</si>
  <si>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</si>
  <si>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</si>
  <si>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</si>
  <si>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</si>
  <si>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</si>
  <si>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</si>
  <si>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</si>
  <si>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</si>
  <si>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</si>
  <si>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</si>
  <si>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</si>
  <si>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</si>
  <si>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</si>
  <si>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</si>
  <si>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</si>
  <si>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</si>
  <si>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</si>
  <si>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</si>
  <si>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</si>
  <si>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</si>
  <si>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</si>
  <si>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</si>
  <si>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</si>
  <si>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</si>
  <si>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</si>
  <si>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</si>
  <si>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</si>
  <si>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</si>
  <si>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</si>
  <si>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</si>
  <si>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</si>
  <si>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</si>
  <si>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</si>
  <si>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</si>
  <si>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</si>
  <si>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</si>
  <si>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</si>
  <si>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</si>
  <si>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</si>
  <si>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</si>
  <si>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</si>
  <si>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</si>
  <si>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</si>
  <si>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</si>
  <si>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</si>
  <si>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</si>
  <si>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</si>
  <si>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</si>
  <si>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</si>
  <si>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</si>
  <si>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</si>
  <si>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</si>
  <si>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</si>
  <si>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</si>
  <si>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</si>
  <si>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</si>
  <si>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</si>
  <si>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</si>
  <si>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</si>
  <si>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</si>
  <si>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</si>
  <si>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</si>
  <si>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</si>
  <si>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</si>
  <si>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</si>
  <si>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</si>
  <si>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</si>
  <si>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</si>
  <si>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</si>
  <si>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</si>
  <si>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</si>
  <si>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</si>
  <si>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</si>
  <si>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</si>
  <si>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</si>
  <si>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</si>
  <si>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</si>
  <si>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</si>
  <si>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</si>
  <si>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</si>
  <si>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</si>
  <si>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</si>
  <si>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</si>
  <si>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</si>
  <si>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</si>
  <si>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</si>
  <si>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</si>
  <si>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</si>
  <si>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</si>
  <si>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</si>
  <si>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</si>
  <si>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</si>
  <si>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</si>
  <si>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</si>
  <si>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</si>
  <si>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</si>
  <si>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</si>
  <si>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</si>
  <si>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</si>
  <si>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</si>
  <si>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</si>
  <si>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</si>
  <si>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</si>
  <si>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</si>
  <si>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</si>
  <si>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</si>
  <si>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</si>
  <si>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</si>
  <si>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</si>
  <si>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</si>
  <si>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</si>
  <si>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</si>
  <si>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</si>
  <si>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</si>
  <si>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</si>
  <si>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</si>
  <si>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</si>
  <si>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</si>
  <si>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</si>
  <si>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</si>
  <si>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</si>
  <si>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</si>
  <si>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</si>
  <si>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</si>
  <si>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</si>
  <si>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</si>
  <si>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</si>
  <si>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</si>
  <si>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</si>
  <si>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</si>
  <si>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</si>
  <si>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</si>
  <si>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</si>
  <si>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</si>
  <si>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</si>
  <si>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</si>
  <si>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</si>
  <si>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</si>
  <si>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</si>
  <si>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</si>
  <si>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</si>
  <si>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</si>
  <si>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</si>
  <si>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</si>
  <si>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</si>
  <si>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</si>
  <si>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</si>
  <si>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</si>
  <si>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</si>
  <si>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</si>
  <si>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</si>
  <si>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</si>
  <si>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</si>
  <si>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</si>
  <si>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</si>
  <si>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</si>
  <si>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</si>
  <si>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</si>
  <si>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</si>
  <si>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</si>
  <si>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</si>
  <si>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</si>
  <si>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</si>
  <si>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</si>
  <si>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</si>
  <si>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</si>
  <si>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</si>
  <si>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</si>
  <si>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</si>
  <si>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</si>
  <si>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</si>
  <si>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</si>
  <si>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</si>
  <si>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</si>
  <si>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</si>
  <si>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</si>
  <si>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</si>
  <si>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</si>
  <si>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</si>
  <si>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</si>
  <si>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</si>
  <si>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</si>
  <si>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</si>
  <si>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</si>
  <si>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</si>
  <si>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</si>
  <si>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</si>
  <si>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</si>
  <si>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</si>
  <si>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</si>
  <si>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</si>
  <si>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</si>
  <si>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</si>
  <si>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</si>
  <si>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</si>
  <si>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</si>
  <si>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</si>
  <si>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</si>
  <si>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</si>
  <si>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</si>
  <si>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</si>
  <si>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</si>
  <si>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</si>
  <si>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</si>
  <si>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</si>
  <si>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</si>
  <si>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</si>
  <si>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</si>
  <si>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</si>
  <si>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</si>
  <si>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</si>
  <si>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</si>
  <si>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</si>
  <si>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</si>
  <si>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</si>
  <si>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</si>
  <si>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</si>
  <si>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</si>
  <si>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</si>
  <si>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</si>
  <si>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</si>
  <si>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</si>
  <si>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</si>
  <si>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</si>
  <si>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</si>
  <si>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</si>
  <si>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</si>
  <si>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</si>
  <si>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</si>
  <si>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</si>
  <si>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</si>
  <si>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</si>
  <si>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</si>
  <si>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</si>
  <si>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</si>
  <si>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</si>
  <si>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</si>
  <si>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</si>
  <si>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</si>
  <si>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</si>
  <si>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</si>
  <si>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</si>
  <si>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</si>
  <si>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</si>
  <si>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</si>
  <si>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</si>
  <si>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</si>
  <si>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</si>
  <si>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</si>
  <si>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</si>
  <si>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</si>
  <si>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</si>
  <si>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</si>
  <si>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</si>
  <si>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</si>
  <si>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</si>
  <si>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</si>
  <si>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</si>
  <si>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</si>
  <si>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</si>
  <si>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</si>
  <si>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</si>
  <si>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</si>
  <si>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</si>
  <si>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</si>
  <si>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</si>
  <si>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</si>
  <si>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</si>
  <si>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</si>
  <si>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</si>
  <si>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</si>
  <si>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</si>
  <si>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</si>
  <si>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</si>
  <si>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</si>
  <si>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</si>
  <si>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</si>
  <si>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</si>
  <si>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</si>
  <si>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</si>
  <si>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</si>
  <si>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</si>
  <si>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</si>
  <si>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</si>
  <si>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</si>
  <si>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</si>
  <si>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</si>
  <si>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</si>
  <si>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</si>
  <si>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</si>
  <si>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</si>
  <si>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</si>
  <si>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</si>
  <si>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</si>
  <si>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</si>
  <si>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</si>
  <si>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</si>
  <si>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</si>
  <si>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</si>
  <si>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</si>
  <si>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</si>
  <si>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</si>
  <si>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</si>
  <si>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</si>
  <si>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</si>
  <si>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</si>
  <si>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</si>
  <si>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</si>
  <si>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</si>
  <si>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</si>
  <si>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</si>
  <si>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</si>
  <si>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</si>
  <si>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</si>
  <si>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</si>
  <si>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</si>
  <si>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</si>
  <si>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</si>
  <si>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</si>
  <si>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</si>
  <si>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</si>
  <si>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</si>
  <si>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</si>
  <si>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</si>
  <si>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</si>
  <si>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</si>
  <si>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</si>
  <si>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</si>
  <si>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</si>
  <si>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</si>
  <si>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</si>
  <si>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</si>
  <si>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</si>
  <si>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</si>
  <si>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</si>
  <si>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</si>
  <si>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</si>
  <si>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</si>
  <si>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</si>
  <si>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</si>
  <si>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</si>
  <si>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</si>
  <si>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</si>
  <si>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</si>
  <si>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</si>
  <si>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</si>
  <si>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</si>
  <si>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</si>
  <si>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</si>
  <si>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</si>
  <si>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</si>
  <si>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</si>
  <si>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</si>
  <si>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</si>
  <si>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</si>
  <si>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</si>
  <si>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</si>
  <si>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</si>
  <si>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</si>
  <si>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</si>
  <si>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</si>
  <si>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</si>
  <si>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</si>
  <si>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</si>
  <si>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</si>
  <si>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</si>
  <si>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</si>
  <si>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</si>
  <si>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</si>
  <si>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</si>
  <si>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</si>
  <si>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</si>
  <si>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</si>
  <si>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</si>
  <si>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</si>
  <si>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</si>
  <si>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</si>
  <si>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</si>
  <si>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</si>
  <si>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</si>
  <si>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</si>
  <si>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</si>
  <si>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</si>
  <si>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</si>
  <si>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</si>
  <si>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</si>
  <si>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</si>
  <si>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</si>
  <si>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</si>
  <si>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</si>
  <si>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</si>
  <si>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</si>
  <si>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</si>
  <si>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</si>
  <si>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</si>
  <si>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</si>
  <si>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</si>
  <si>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</si>
  <si>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</si>
  <si>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</si>
  <si>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</si>
  <si>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</si>
  <si>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</si>
  <si>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</si>
  <si>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</si>
  <si>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</si>
  <si>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</si>
  <si>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</si>
  <si>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</si>
  <si>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</si>
  <si>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</si>
  <si>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</si>
  <si>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</si>
  <si>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</si>
  <si>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</si>
  <si>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</si>
  <si>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</si>
  <si>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</si>
  <si>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</si>
  <si>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</si>
  <si>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</si>
  <si>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</si>
  <si>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</si>
  <si>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</si>
  <si>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</si>
  <si>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</si>
  <si>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</si>
  <si>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</si>
  <si>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</si>
  <si>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</si>
  <si>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</si>
  <si>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</si>
  <si>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</si>
  <si>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</si>
  <si>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</si>
  <si>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</si>
  <si>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</si>
  <si>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</si>
  <si>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</si>
  <si>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</si>
  <si>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</si>
  <si>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</si>
  <si>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</si>
  <si>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</si>
  <si>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</si>
  <si>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</si>
  <si>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</si>
  <si>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</si>
  <si>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</si>
  <si>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</si>
  <si>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</si>
  <si>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</si>
  <si>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</si>
  <si>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</si>
  <si>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</si>
  <si>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</si>
  <si>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</si>
  <si>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</si>
  <si>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</si>
  <si>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</si>
  <si>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</si>
  <si>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</si>
  <si>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</si>
  <si>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</si>
  <si>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</si>
  <si>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</si>
  <si>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</si>
  <si>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</si>
  <si>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</si>
  <si>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</si>
  <si>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</si>
  <si>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</si>
  <si>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</si>
  <si>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</si>
  <si>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</si>
  <si>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</si>
  <si>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</si>
  <si>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</si>
  <si>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</si>
  <si>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</si>
  <si>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</si>
  <si>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</si>
  <si>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</si>
  <si>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</si>
  <si>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</si>
  <si>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</si>
  <si>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</si>
  <si>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</si>
  <si>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</si>
  <si>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</si>
  <si>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</si>
  <si>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</si>
  <si>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</si>
  <si>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</si>
  <si>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</si>
  <si>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</si>
  <si>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</si>
  <si>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</si>
  <si>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</si>
  <si>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</si>
  <si>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</si>
  <si>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</si>
  <si>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</si>
  <si>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</si>
  <si>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</si>
  <si>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</si>
  <si>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</si>
  <si>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</si>
  <si>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</si>
  <si>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</si>
  <si>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</si>
  <si>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</si>
  <si>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</si>
  <si>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</si>
  <si>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</si>
  <si>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</si>
  <si>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</si>
  <si>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</si>
  <si>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</si>
  <si>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</si>
  <si>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</si>
  <si>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</si>
  <si>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</si>
  <si>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</si>
  <si>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</si>
  <si>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</si>
  <si>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</si>
  <si>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</si>
  <si>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</si>
  <si>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</si>
  <si>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</si>
  <si>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</si>
  <si>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</si>
  <si>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</si>
  <si>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</si>
  <si>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</si>
  <si>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</si>
  <si>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</si>
  <si>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</si>
  <si>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</si>
  <si>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</si>
  <si>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</si>
  <si>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</si>
  <si>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</si>
  <si>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</si>
  <si>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</si>
  <si>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</si>
  <si>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</si>
  <si>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</si>
  <si>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</si>
  <si>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</si>
  <si>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</si>
  <si>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</si>
  <si>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</si>
  <si>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</si>
  <si>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</si>
  <si>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</si>
  <si>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</si>
  <si>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</si>
  <si>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</si>
  <si>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</si>
  <si>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</si>
  <si>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</si>
  <si>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</si>
  <si>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</si>
  <si>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</si>
  <si>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</si>
  <si>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</si>
  <si>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</si>
  <si>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</si>
  <si>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</si>
  <si>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</si>
  <si>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</si>
  <si>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</si>
  <si>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</si>
  <si>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</si>
  <si>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</si>
  <si>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</si>
  <si>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</si>
  <si>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</si>
  <si>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</si>
  <si>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</si>
  <si>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</si>
  <si>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</si>
  <si>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</si>
  <si>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</si>
  <si>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</si>
  <si>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</si>
  <si>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</si>
  <si>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</si>
  <si>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</si>
  <si>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</si>
  <si>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</si>
  <si>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</si>
  <si>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</si>
  <si>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</si>
  <si>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</si>
  <si>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</si>
  <si>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</si>
  <si>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</si>
  <si>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</si>
  <si>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</si>
  <si>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</si>
  <si>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</si>
  <si>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</si>
  <si>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</si>
  <si>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</si>
  <si>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</si>
  <si>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</si>
  <si>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</si>
  <si>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</si>
  <si>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</si>
  <si>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</si>
  <si>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</si>
  <si>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</si>
  <si>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</si>
  <si>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</si>
  <si>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</si>
  <si>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</si>
  <si>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</si>
  <si>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</si>
  <si>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</si>
  <si>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</si>
  <si>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</si>
  <si>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</si>
  <si>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</si>
  <si>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</si>
  <si>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</si>
  <si>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</si>
  <si>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</si>
  <si>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</si>
  <si>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</si>
  <si>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</si>
  <si>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</si>
  <si>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</si>
  <si>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</si>
  <si>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</si>
  <si>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</si>
  <si>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</si>
  <si>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</si>
  <si>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</si>
  <si>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</si>
  <si>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</si>
  <si>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</si>
  <si>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</si>
  <si>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</si>
  <si>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</si>
  <si>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</si>
  <si>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</si>
  <si>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</si>
  <si>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</si>
  <si>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</si>
  <si>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</si>
  <si>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</si>
  <si>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</si>
  <si>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</si>
  <si>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</si>
  <si>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</si>
  <si>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</si>
  <si>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</si>
  <si>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</si>
  <si>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</si>
  <si>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</si>
  <si>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</si>
  <si>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</si>
  <si>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</si>
  <si>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</si>
  <si>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</si>
  <si>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</si>
  <si>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</si>
  <si>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</si>
  <si>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</si>
  <si>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</si>
  <si>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</si>
  <si>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</si>
  <si>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</si>
  <si>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</si>
  <si>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</si>
  <si>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</si>
  <si>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</si>
  <si>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</si>
  <si>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</si>
  <si>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</si>
  <si>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</si>
  <si>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</si>
  <si>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</si>
  <si>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</si>
  <si>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</si>
  <si>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</si>
  <si>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</si>
  <si>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</si>
  <si>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</si>
  <si>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</si>
  <si>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</si>
  <si>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</si>
  <si>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</si>
  <si>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</si>
  <si>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</si>
  <si>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</si>
  <si>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</si>
  <si>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</si>
  <si>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</si>
  <si>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</si>
  <si>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</si>
  <si>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</si>
  <si>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</si>
  <si>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</si>
  <si>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</si>
  <si>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</si>
  <si>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</si>
  <si>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</si>
  <si>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</si>
  <si>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</si>
  <si>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</si>
  <si>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</si>
  <si>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</si>
  <si>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</si>
  <si>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</si>
  <si>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</si>
  <si>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</si>
  <si>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</si>
  <si>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</si>
  <si>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</si>
  <si>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</si>
  <si>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</si>
  <si>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</si>
  <si>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</si>
  <si>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</si>
  <si>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</si>
  <si>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</si>
  <si>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</si>
  <si>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</si>
  <si>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</si>
  <si>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</si>
  <si>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</si>
  <si>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</si>
  <si>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</si>
  <si>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</si>
  <si>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</si>
  <si>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</si>
  <si>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</si>
  <si>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</si>
  <si>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</si>
  <si>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</si>
  <si>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</si>
  <si>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</si>
  <si>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</si>
  <si>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</si>
  <si>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</si>
  <si>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</si>
  <si>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</si>
  <si>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</si>
  <si>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</si>
  <si>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</si>
  <si>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</si>
  <si>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</si>
  <si>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</si>
  <si>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</si>
  <si>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</si>
  <si>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</si>
  <si>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</si>
  <si>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</si>
  <si>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</si>
  <si>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</si>
  <si>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</si>
  <si>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</si>
  <si>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</si>
  <si>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</si>
  <si>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</si>
  <si>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</si>
  <si>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</si>
  <si>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</si>
  <si>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</si>
  <si>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</si>
  <si>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</si>
  <si>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</si>
  <si>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</si>
  <si>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</si>
  <si>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</si>
  <si>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</si>
  <si>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</si>
  <si>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</si>
  <si>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</si>
  <si>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</si>
  <si>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</si>
  <si>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</si>
  <si>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</si>
  <si>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</si>
  <si>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</si>
  <si>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</si>
  <si>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</si>
  <si>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</si>
  <si>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</si>
  <si>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</si>
  <si>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</si>
  <si>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</si>
  <si>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</si>
  <si>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</si>
  <si>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</si>
  <si>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</si>
  <si>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</si>
  <si>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</si>
  <si>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</si>
  <si>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</si>
  <si>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</si>
  <si>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</si>
  <si>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</si>
  <si>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</si>
  <si>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</si>
  <si>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</si>
  <si>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</si>
  <si>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</si>
  <si>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</si>
  <si>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</si>
  <si>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</si>
  <si>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</si>
  <si>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</si>
  <si>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</si>
  <si>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</si>
  <si>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</si>
  <si>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</si>
  <si>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</si>
  <si>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</si>
  <si>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</si>
  <si>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</si>
  <si>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</si>
  <si>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</si>
  <si>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</si>
  <si>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</si>
  <si>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</si>
  <si>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</si>
  <si>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</si>
  <si>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</si>
  <si>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</si>
  <si>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</si>
  <si>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</si>
  <si>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</si>
  <si>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</si>
  <si>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</si>
  <si>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</si>
  <si>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</si>
  <si>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</si>
  <si>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</si>
  <si>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</si>
  <si>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</si>
  <si>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</si>
  <si>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</si>
  <si>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</si>
  <si>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</si>
  <si>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</si>
  <si>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</si>
  <si>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</si>
  <si>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</si>
  <si>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</si>
  <si>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</si>
  <si>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</si>
  <si>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</si>
  <si>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</si>
  <si>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</si>
  <si>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</si>
  <si>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</si>
  <si>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</si>
  <si>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</si>
  <si>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</si>
  <si>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</si>
  <si>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</si>
  <si>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</si>
  <si>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</si>
  <si>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</si>
  <si>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</si>
  <si>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</si>
  <si>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</si>
  <si>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</si>
  <si>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</si>
  <si>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</si>
  <si>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</si>
  <si>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</si>
  <si>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</si>
  <si>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</si>
  <si>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</si>
  <si>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</si>
  <si>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</si>
  <si>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</si>
  <si>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</si>
  <si>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</si>
  <si>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</si>
  <si>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</si>
  <si>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</si>
  <si>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</si>
  <si>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</si>
  <si>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</si>
  <si>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</si>
  <si>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</si>
  <si>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</si>
  <si>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</si>
  <si>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</si>
  <si>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</si>
  <si>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</si>
  <si>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</si>
  <si>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</si>
  <si>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</si>
  <si>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</si>
  <si>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</si>
  <si>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</si>
  <si>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</si>
  <si>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</si>
  <si>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</si>
  <si>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</si>
  <si>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</si>
  <si>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</si>
  <si>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</si>
  <si>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</si>
  <si>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</si>
  <si>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</si>
  <si>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</si>
  <si>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</si>
  <si>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</si>
  <si>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</si>
  <si>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</si>
  <si>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</si>
  <si>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</si>
  <si>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</si>
  <si>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</si>
  <si>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</si>
  <si>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</si>
  <si>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</si>
  <si>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</si>
  <si>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</si>
  <si>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</si>
  <si>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</si>
  <si>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</si>
  <si>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</si>
  <si>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</si>
  <si>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</si>
  <si>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</si>
  <si>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</si>
  <si>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</si>
  <si>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</si>
  <si>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</si>
  <si>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</si>
  <si>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</si>
  <si>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</si>
  <si>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</si>
  <si>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</si>
  <si>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</si>
  <si>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</si>
  <si>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</si>
  <si>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</si>
  <si>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</si>
  <si>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</si>
  <si>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</si>
  <si>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</si>
  <si>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</si>
  <si>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</si>
  <si>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</si>
  <si>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</si>
  <si>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</si>
  <si>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</si>
  <si>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</si>
  <si>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</si>
  <si>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</si>
  <si>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</si>
  <si>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</si>
  <si>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</si>
  <si>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</si>
  <si>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</si>
  <si>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</si>
  <si>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</si>
  <si>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</si>
  <si>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</si>
  <si>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</si>
  <si>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</si>
  <si>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</si>
  <si>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</si>
  <si>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</si>
  <si>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</si>
  <si>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</si>
  <si>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</si>
  <si>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</si>
  <si>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</si>
  <si>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</si>
  <si>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</si>
  <si>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</si>
  <si>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</si>
  <si>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</si>
  <si>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</si>
  <si>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</si>
  <si>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</si>
  <si>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</si>
  <si>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</si>
  <si>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</si>
  <si>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</si>
  <si>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</si>
  <si>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</si>
  <si>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</si>
  <si>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</si>
  <si>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</si>
  <si>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</si>
  <si>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</si>
  <si>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</si>
  <si>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</si>
  <si>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</si>
  <si>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</si>
  <si>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</si>
  <si>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</si>
  <si>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</si>
  <si>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</si>
  <si>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</si>
  <si>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</si>
  <si>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</si>
  <si>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</si>
  <si>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</si>
  <si>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</si>
  <si>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</si>
  <si>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</si>
  <si>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</si>
  <si>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</si>
  <si>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</si>
  <si>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</si>
  <si>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</si>
  <si>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</si>
  <si>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</si>
  <si>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</si>
  <si>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</si>
  <si>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</si>
  <si>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</si>
  <si>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</si>
  <si>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</si>
  <si>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</si>
  <si>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</si>
  <si>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</si>
  <si>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</si>
  <si>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</si>
  <si>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</si>
  <si>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</si>
  <si>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</si>
  <si>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</si>
  <si>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</si>
  <si>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</si>
  <si>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</si>
  <si>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</si>
  <si>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</si>
  <si>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</si>
  <si>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</si>
  <si>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</si>
  <si>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</si>
  <si>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</si>
  <si>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</si>
  <si>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</si>
  <si>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</si>
  <si>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</si>
  <si>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</si>
  <si>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</si>
  <si>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</si>
  <si>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</si>
  <si>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</si>
  <si>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</si>
  <si>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</si>
  <si>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</si>
  <si>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</si>
  <si>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</si>
  <si>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</si>
  <si>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</si>
  <si>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</si>
  <si>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</si>
  <si>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</si>
  <si>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</si>
  <si>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</si>
  <si>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</si>
  <si>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</si>
  <si>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</si>
  <si>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</si>
  <si>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</si>
  <si>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</si>
  <si>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</si>
  <si>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</si>
  <si>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</si>
  <si>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</si>
  <si>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</si>
  <si>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</si>
  <si>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</si>
  <si>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</si>
  <si>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</si>
  <si>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</si>
  <si>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</si>
  <si>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</si>
  <si>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</si>
  <si>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</si>
  <si>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</si>
  <si>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</si>
  <si>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</si>
  <si>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</si>
  <si>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</si>
  <si>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</si>
  <si>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</si>
  <si>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</si>
  <si>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</si>
  <si>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</si>
  <si>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</si>
  <si>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</si>
  <si>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</si>
  <si>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</si>
  <si>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</si>
  <si>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</si>
  <si>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</si>
  <si>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</si>
  <si>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</si>
  <si>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</si>
  <si>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</si>
  <si>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</si>
  <si>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</si>
  <si>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</si>
  <si>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</si>
  <si>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</si>
  <si>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</si>
  <si>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</si>
  <si>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</si>
  <si>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</si>
  <si>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</si>
  <si>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</si>
  <si>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</si>
  <si>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</si>
  <si>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</si>
  <si>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</si>
  <si>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</si>
  <si>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</si>
  <si>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</si>
  <si>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</si>
  <si>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</si>
  <si>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</si>
  <si>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</si>
  <si>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</si>
  <si>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</si>
  <si>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</si>
  <si>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</si>
  <si>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</si>
  <si>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</si>
  <si>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</si>
  <si>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</si>
  <si>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</si>
  <si>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</si>
  <si>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</si>
  <si>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</si>
  <si>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</si>
  <si>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</si>
  <si>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</si>
  <si>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</si>
  <si>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</si>
  <si>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</si>
  <si>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</si>
  <si>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</si>
  <si>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</si>
  <si>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</si>
  <si>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</si>
  <si>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</si>
  <si>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</si>
  <si>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</si>
  <si>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</si>
  <si>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</si>
  <si>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</si>
  <si>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</si>
  <si>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</si>
  <si>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</si>
  <si>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</si>
  <si>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</si>
  <si>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</si>
  <si>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</si>
  <si>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</si>
  <si>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</si>
  <si>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</si>
  <si>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</si>
  <si>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</si>
  <si>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</si>
  <si>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</si>
  <si>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</si>
  <si>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</si>
  <si>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</si>
  <si>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</si>
  <si>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</si>
  <si>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</si>
  <si>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</si>
  <si>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</si>
  <si>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</si>
  <si>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</si>
  <si>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</si>
  <si>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</si>
  <si>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</si>
  <si>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</si>
  <si>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</si>
  <si>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</si>
  <si>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</si>
  <si>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</si>
  <si>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</si>
  <si>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</si>
  <si>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</si>
  <si>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</si>
  <si>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</si>
  <si>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</si>
  <si>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</si>
  <si>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</si>
  <si>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</si>
  <si>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</si>
  <si>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</si>
  <si>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</si>
  <si>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</si>
  <si>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</si>
  <si>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</si>
  <si>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</si>
  <si>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</si>
  <si>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</si>
  <si>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</si>
  <si>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</si>
  <si>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</si>
  <si>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</si>
  <si>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</si>
  <si>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</si>
  <si>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</si>
  <si>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</si>
  <si>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</si>
  <si>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</si>
  <si>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</si>
  <si>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</si>
  <si>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</si>
  <si>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</si>
  <si>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</si>
  <si>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</si>
  <si>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</si>
  <si>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</si>
  <si>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</si>
  <si>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</si>
  <si>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</si>
  <si>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</si>
  <si>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</si>
  <si>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</si>
  <si>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</si>
  <si>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</si>
  <si>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</si>
  <si>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</si>
  <si>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</si>
  <si>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</si>
  <si>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</si>
  <si>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</si>
  <si>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</si>
  <si>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</si>
  <si>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</si>
  <si>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</si>
  <si>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</si>
  <si>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</si>
  <si>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</si>
  <si>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</si>
  <si>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</si>
  <si>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</si>
  <si>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</si>
  <si>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</si>
  <si>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</si>
  <si>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</si>
  <si>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</si>
  <si>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</si>
  <si>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</si>
  <si>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</si>
  <si>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</si>
  <si>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</si>
  <si>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</si>
  <si>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</si>
  <si>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</si>
  <si>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</si>
  <si>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</si>
  <si>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</si>
  <si>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</si>
  <si>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</si>
  <si>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</si>
  <si>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</si>
  <si>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</si>
  <si>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</si>
  <si>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</si>
  <si>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</si>
  <si>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</si>
  <si>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</si>
  <si>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</si>
  <si>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</si>
  <si>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</si>
  <si>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</si>
  <si>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</si>
  <si>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</si>
  <si>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</si>
  <si>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</si>
  <si>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</si>
  <si>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</si>
  <si>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</si>
  <si>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</si>
  <si>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</si>
  <si>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</si>
  <si>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</si>
  <si>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</si>
  <si>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</si>
  <si>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</si>
  <si>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</si>
  <si>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</si>
  <si>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</si>
  <si>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</si>
  <si>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</si>
  <si>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</si>
  <si>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</si>
  <si>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</si>
  <si>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</si>
  <si>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</si>
  <si>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</si>
  <si>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</si>
  <si>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</si>
  <si>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</si>
  <si>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</si>
  <si>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</si>
  <si>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</si>
  <si>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</si>
  <si>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</si>
  <si>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</si>
  <si>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</si>
  <si>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</si>
  <si>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</si>
  <si>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</si>
  <si>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</si>
  <si>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</si>
  <si>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</si>
  <si>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</si>
  <si>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</si>
  <si>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</si>
  <si>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</si>
  <si>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</si>
  <si>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</si>
  <si>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</si>
  <si>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</si>
  <si>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</si>
  <si>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</si>
  <si>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</si>
  <si>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</si>
  <si>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</si>
  <si>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</si>
  <si>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</si>
  <si>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</si>
  <si>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</si>
  <si>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</si>
  <si>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</si>
  <si>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</si>
  <si>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</si>
  <si>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</si>
  <si>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</si>
  <si>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</si>
  <si>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</si>
  <si>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</si>
  <si>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</si>
  <si>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</si>
  <si>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</si>
  <si>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</si>
  <si>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</si>
  <si>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</si>
  <si>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</si>
  <si>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</si>
  <si>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</si>
  <si>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</si>
  <si>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</si>
  <si>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</si>
  <si>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</si>
  <si>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</si>
  <si>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</si>
  <si>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</si>
  <si>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</si>
  <si>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</si>
  <si>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</si>
  <si>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</si>
  <si>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</si>
  <si>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</si>
  <si>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</si>
  <si>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</si>
  <si>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</si>
  <si>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</si>
  <si>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</si>
  <si>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</si>
  <si>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</si>
  <si>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</si>
  <si>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</si>
  <si>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</si>
  <si>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</si>
  <si>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</si>
  <si>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</si>
  <si>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</si>
  <si>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</si>
  <si>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</si>
  <si>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</si>
  <si>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</si>
  <si>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</si>
  <si>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</si>
  <si>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</si>
  <si>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</si>
  <si>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</si>
  <si>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</si>
  <si>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</si>
  <si>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</si>
  <si>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</si>
  <si>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</si>
  <si>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</si>
  <si>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</si>
  <si>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</si>
  <si>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</si>
  <si>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</si>
  <si>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</si>
  <si>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</si>
  <si>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</si>
  <si>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</si>
  <si>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</si>
  <si>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</si>
  <si>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</si>
  <si>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</si>
  <si>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</si>
  <si>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</si>
  <si>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</si>
  <si>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</si>
  <si>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</si>
  <si>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</si>
  <si>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</si>
  <si>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</si>
  <si>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</si>
  <si>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</si>
  <si>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</si>
  <si>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</si>
  <si>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</si>
  <si>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</si>
  <si>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</si>
  <si>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</si>
  <si>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</si>
  <si>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</si>
  <si>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</si>
  <si>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</si>
  <si>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</si>
  <si>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</si>
  <si>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</si>
  <si>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</si>
  <si>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</si>
  <si>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</si>
  <si>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</si>
  <si>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</si>
  <si>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</si>
  <si>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</si>
  <si>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</si>
  <si>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</si>
  <si>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</si>
  <si>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</si>
  <si>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</si>
  <si>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</si>
  <si>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</si>
  <si>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</si>
  <si>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</si>
  <si>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</si>
  <si>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</si>
  <si>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</si>
  <si>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</si>
  <si>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</si>
  <si>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</si>
  <si>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</si>
  <si>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</si>
  <si>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</si>
  <si>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</si>
  <si>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</si>
  <si>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</si>
  <si>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</si>
  <si>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</si>
  <si>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</si>
  <si>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</si>
  <si>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</si>
  <si>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</si>
  <si>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</si>
  <si>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</si>
  <si>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</si>
  <si>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</si>
  <si>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</si>
  <si>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</si>
  <si>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</si>
  <si>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</si>
  <si>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</si>
  <si>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</si>
  <si>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</si>
  <si>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</si>
  <si>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</si>
  <si>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</si>
  <si>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</si>
  <si>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</si>
  <si>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</si>
  <si>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</si>
  <si>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</si>
  <si>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</si>
  <si>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</si>
  <si>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</si>
  <si>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</si>
  <si>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</si>
  <si>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</si>
  <si>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</si>
  <si>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</si>
  <si>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</si>
  <si>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</si>
  <si>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</si>
  <si>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</si>
  <si>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</si>
  <si>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</si>
  <si>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</si>
  <si>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</si>
  <si>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</si>
  <si>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</si>
  <si>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</si>
  <si>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</si>
  <si>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</si>
  <si>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</si>
  <si>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</si>
  <si>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</si>
  <si>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</si>
  <si>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</si>
  <si>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</si>
  <si>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</si>
  <si>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</si>
  <si>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</si>
  <si>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</si>
  <si>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</si>
  <si>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</si>
  <si>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</si>
  <si>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</si>
  <si>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</si>
  <si>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</si>
  <si>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</si>
  <si>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</si>
  <si>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</si>
  <si>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</si>
  <si>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</si>
  <si>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</si>
  <si>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</si>
  <si>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</si>
  <si>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</si>
  <si>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</si>
  <si>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</si>
  <si>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</si>
  <si>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</si>
  <si>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</si>
  <si>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</si>
  <si>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</si>
  <si>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</si>
  <si>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</si>
  <si>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</si>
  <si>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</si>
  <si>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</si>
  <si>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</si>
  <si>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</si>
  <si>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</si>
  <si>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</si>
  <si>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</si>
  <si>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</si>
  <si>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</si>
  <si>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</si>
  <si>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</si>
  <si>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</si>
  <si>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</si>
  <si>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</si>
  <si>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</si>
  <si>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</si>
  <si>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</si>
  <si>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</si>
  <si>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</si>
  <si>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</si>
  <si>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</si>
  <si>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</si>
  <si>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</si>
  <si>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</si>
  <si>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</si>
  <si>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</si>
  <si>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</si>
  <si>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</si>
  <si>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</si>
  <si>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</si>
  <si>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</si>
  <si>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</si>
  <si>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</si>
  <si>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</si>
  <si>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</si>
  <si>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</si>
  <si>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</si>
  <si>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</si>
  <si>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</si>
  <si>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</si>
  <si>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</si>
  <si>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</si>
  <si>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</si>
  <si>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</si>
  <si>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</si>
  <si>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</si>
  <si>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</si>
  <si>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</si>
  <si>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</si>
  <si>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</si>
  <si>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</si>
  <si>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</si>
  <si>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</si>
  <si>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</si>
  <si>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</si>
  <si>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</si>
  <si>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</si>
  <si>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</si>
  <si>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</si>
  <si>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</si>
  <si>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</si>
  <si>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</si>
  <si>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</si>
  <si>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</si>
  <si>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</si>
  <si>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</si>
  <si>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</si>
  <si>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</si>
  <si>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</si>
  <si>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</si>
  <si>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</si>
  <si>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</si>
  <si>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</si>
  <si>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</si>
  <si>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</si>
  <si>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</si>
  <si>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</si>
  <si>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</si>
  <si>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</si>
  <si>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</si>
  <si>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</si>
  <si>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</si>
  <si>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</si>
  <si>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</si>
  <si>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</si>
  <si>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</si>
  <si>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</si>
  <si>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</si>
  <si>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</si>
  <si>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</si>
  <si>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</si>
  <si>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</si>
  <si>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</si>
  <si>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</si>
  <si>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</si>
  <si>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</si>
  <si>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</si>
  <si>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</si>
  <si>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</si>
  <si>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</si>
  <si>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</si>
  <si>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</si>
  <si>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</si>
  <si>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</si>
  <si>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</si>
  <si>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</si>
  <si>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</si>
  <si>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</si>
  <si>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</si>
  <si>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</si>
  <si>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</si>
  <si>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</si>
  <si>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</si>
  <si>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</si>
  <si>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</si>
  <si>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</si>
  <si>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</si>
  <si>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</si>
  <si>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</si>
  <si>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</si>
  <si>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</si>
  <si>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</si>
  <si>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</si>
  <si>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</si>
  <si>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</si>
  <si>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</si>
  <si>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</si>
  <si>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</si>
  <si>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</si>
  <si>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</si>
  <si>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</si>
  <si>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</si>
  <si>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</si>
  <si>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</si>
  <si>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</si>
  <si>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</si>
  <si>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</si>
  <si>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</si>
  <si>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</si>
  <si>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</si>
  <si>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</si>
  <si>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</si>
  <si>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</si>
  <si>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</si>
  <si>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</si>
  <si>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</si>
  <si>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</si>
  <si>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</si>
  <si>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</si>
  <si>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</si>
  <si>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</si>
  <si>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</si>
  <si>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</si>
  <si>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</si>
  <si>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</si>
  <si>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</si>
  <si>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</si>
  <si>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</si>
  <si>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</si>
  <si>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</si>
  <si>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</si>
  <si>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</si>
  <si>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</si>
  <si>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</si>
  <si>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</si>
  <si>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</si>
  <si>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</si>
  <si>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</si>
  <si>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</si>
  <si>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</si>
  <si>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</si>
  <si>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</si>
  <si>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</si>
  <si>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</si>
  <si>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</si>
  <si>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</si>
  <si>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</si>
  <si>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</si>
  <si>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</si>
  <si>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</si>
  <si>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</si>
  <si>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</si>
  <si>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</si>
  <si>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</si>
  <si>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</si>
  <si>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</si>
  <si>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</si>
  <si>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</si>
  <si>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</si>
  <si>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</si>
  <si>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</si>
  <si>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</si>
  <si>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</si>
  <si>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</si>
  <si>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</si>
  <si>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</si>
  <si>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</si>
  <si>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</si>
  <si>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</si>
  <si>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</si>
  <si>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</si>
  <si>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</si>
  <si>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</si>
  <si>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</si>
  <si>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</si>
  <si>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</si>
  <si>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</si>
  <si>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</si>
  <si>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</si>
  <si>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</si>
  <si>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</si>
  <si>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</si>
  <si>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</si>
  <si>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</si>
  <si>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</si>
  <si>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</si>
  <si>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</si>
  <si>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</si>
  <si>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</si>
  <si>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</si>
  <si>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</si>
  <si>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</si>
  <si>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</si>
  <si>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</si>
  <si>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</si>
  <si>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</si>
  <si>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</si>
  <si>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</si>
  <si>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</si>
  <si>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</si>
  <si>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</si>
  <si>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</si>
  <si>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</si>
  <si>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</si>
  <si>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</si>
  <si>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</si>
  <si>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</si>
  <si>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</si>
  <si>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</si>
  <si>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</si>
  <si>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</si>
  <si>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</si>
  <si>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</si>
  <si>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</si>
  <si>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</si>
  <si>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</si>
  <si>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</si>
  <si>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</si>
  <si>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</si>
  <si>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</si>
  <si>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</si>
  <si>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</si>
  <si>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</si>
  <si>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</si>
  <si>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</si>
  <si>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</si>
  <si>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</si>
  <si>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</si>
  <si>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</si>
  <si>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</si>
  <si>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</si>
  <si>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</si>
  <si>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</si>
  <si>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</si>
  <si>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</si>
  <si>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</si>
  <si>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</si>
  <si>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</si>
  <si>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</si>
  <si>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</si>
  <si>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</si>
  <si>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</si>
  <si>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</si>
  <si>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</si>
  <si>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</si>
  <si>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</si>
  <si>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</si>
  <si>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</si>
  <si>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</si>
  <si>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</si>
  <si>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</si>
  <si>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</si>
  <si>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</si>
  <si>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</si>
  <si>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</si>
  <si>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</si>
  <si>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</si>
  <si>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</si>
  <si>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</si>
  <si>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</si>
  <si>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</si>
  <si>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</si>
  <si>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</si>
  <si>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</si>
  <si>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</si>
  <si>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</si>
  <si>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</si>
  <si>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</si>
  <si>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</si>
  <si>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</si>
  <si>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</si>
  <si>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</si>
  <si>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</si>
  <si>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</si>
  <si>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</si>
  <si>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</si>
  <si>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</si>
  <si>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</si>
  <si>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</si>
  <si>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</si>
  <si>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</si>
  <si>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</si>
  <si>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</si>
  <si>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</si>
  <si>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</si>
  <si>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</si>
  <si>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</si>
  <si>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</si>
  <si>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</si>
  <si>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</si>
  <si>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</si>
  <si>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</si>
  <si>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</si>
  <si>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</si>
  <si>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</si>
  <si>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</si>
  <si>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</si>
  <si>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</si>
  <si>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</si>
  <si>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</si>
  <si>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</si>
  <si>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</si>
  <si>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</si>
  <si>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</si>
  <si>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</si>
  <si>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</si>
  <si>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</si>
  <si>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</si>
  <si>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</si>
  <si>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</si>
  <si>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</si>
  <si>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</si>
  <si>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</si>
  <si>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</si>
  <si>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</si>
  <si>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</si>
  <si>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</si>
  <si>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</si>
  <si>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</si>
  <si>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</si>
  <si>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</si>
  <si>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</si>
  <si>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</si>
  <si>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</si>
  <si>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</si>
  <si>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</si>
  <si>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</si>
  <si>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</si>
  <si>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</si>
  <si>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</si>
  <si>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</si>
  <si>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</si>
  <si>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</si>
  <si>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</si>
  <si>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</si>
  <si>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</si>
  <si>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</si>
  <si>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</si>
  <si>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</si>
  <si>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</si>
  <si>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</si>
  <si>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</si>
  <si>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</si>
  <si>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</si>
  <si>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</si>
  <si>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</si>
  <si>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</si>
  <si>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</si>
  <si>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</si>
  <si>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</si>
  <si>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</si>
  <si>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</si>
  <si>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</si>
  <si>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</si>
  <si>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</si>
  <si>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</si>
  <si>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</si>
  <si>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</si>
  <si>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</si>
  <si>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</si>
  <si>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</si>
  <si>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</si>
  <si>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</si>
  <si>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</si>
  <si>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</si>
  <si>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</si>
  <si>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</si>
  <si>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</si>
  <si>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</si>
  <si>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</si>
  <si>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</si>
  <si>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</si>
  <si>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</si>
  <si>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</si>
  <si>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</si>
  <si>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</si>
  <si>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</si>
  <si>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</si>
  <si>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</si>
  <si>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</si>
  <si>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</si>
  <si>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</si>
  <si>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</si>
  <si>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</si>
  <si>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</si>
  <si>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</si>
  <si>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</si>
  <si>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</si>
  <si>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</si>
  <si>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</si>
  <si>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</si>
  <si>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</si>
  <si>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</si>
  <si>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</si>
  <si>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</si>
  <si>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</si>
  <si>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</si>
  <si>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</si>
  <si>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</si>
  <si>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</si>
  <si>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</si>
  <si>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</si>
  <si>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</si>
  <si>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</si>
  <si>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</si>
  <si>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</si>
  <si>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</si>
  <si>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</si>
  <si>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</si>
  <si>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</si>
  <si>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</si>
  <si>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</si>
  <si>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</si>
  <si>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</si>
  <si>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</si>
  <si>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</si>
  <si>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</si>
  <si>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</si>
  <si>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</si>
  <si>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</si>
  <si>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</si>
  <si>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</si>
  <si>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</si>
  <si>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</si>
  <si>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</si>
  <si>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</si>
  <si>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</si>
  <si>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</si>
  <si>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</si>
  <si>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</si>
  <si>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</si>
  <si>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</si>
  <si>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</si>
  <si>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</si>
  <si>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</si>
  <si>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</si>
  <si>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</si>
  <si>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</si>
  <si>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</si>
  <si>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</si>
  <si>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</si>
  <si>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</si>
  <si>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</si>
  <si>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</si>
  <si>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</si>
  <si>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</si>
  <si>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</si>
  <si>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</si>
  <si>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</si>
  <si>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</si>
  <si>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</si>
  <si>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</si>
  <si>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</si>
  <si>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</si>
  <si>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</si>
  <si>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</si>
  <si>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</si>
  <si>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</si>
  <si>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</si>
  <si>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</si>
  <si>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</si>
  <si>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</si>
  <si>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</si>
  <si>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</si>
  <si>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</si>
  <si>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</si>
  <si>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</si>
  <si>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</si>
  <si>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</si>
  <si>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</si>
  <si>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</si>
  <si>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</si>
  <si>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</si>
  <si>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</si>
  <si>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</si>
  <si>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</si>
  <si>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</si>
  <si>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</si>
  <si>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</si>
  <si>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</si>
  <si>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</si>
  <si>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</si>
  <si>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</si>
  <si>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</si>
  <si>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</si>
  <si>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</si>
  <si>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</si>
  <si>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</si>
  <si>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</si>
  <si>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</si>
  <si>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</si>
  <si>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</si>
  <si>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</si>
  <si>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</si>
  <si>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</si>
  <si>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</si>
  <si>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</si>
  <si>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</si>
  <si>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</si>
  <si>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</si>
  <si>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</si>
  <si>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</si>
  <si>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</si>
  <si>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</si>
  <si>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</si>
  <si>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</si>
  <si>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</si>
  <si>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</si>
  <si>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</si>
  <si>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</si>
  <si>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</si>
  <si>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</si>
  <si>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</si>
  <si>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</si>
  <si>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</si>
  <si>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</si>
  <si>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</si>
  <si>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</si>
  <si>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</si>
  <si>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</si>
  <si>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</si>
  <si>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</si>
  <si>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</si>
  <si>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</si>
  <si>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</si>
  <si>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</si>
  <si>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</si>
  <si>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</si>
  <si>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</si>
  <si>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</si>
  <si>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</si>
  <si>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</si>
  <si>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</si>
  <si>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</si>
  <si>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</si>
  <si>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</si>
  <si>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</si>
  <si>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</si>
  <si>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</si>
  <si>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</si>
  <si>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</si>
  <si>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</si>
  <si>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</si>
  <si>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</si>
  <si>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</si>
  <si>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</si>
  <si>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</si>
  <si>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</si>
  <si>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</si>
  <si>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</si>
  <si>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</si>
  <si>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</si>
  <si>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</si>
  <si>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</si>
  <si>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</si>
  <si>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</si>
  <si>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</si>
  <si>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</si>
  <si>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</si>
  <si>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</si>
  <si>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</si>
  <si>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</si>
  <si>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</si>
  <si>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</si>
  <si>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</si>
  <si>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</si>
  <si>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</si>
  <si>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</si>
  <si>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</si>
  <si>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</si>
  <si>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</si>
  <si>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</si>
  <si>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</si>
  <si>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</si>
  <si>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</si>
  <si>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</si>
  <si>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</si>
  <si>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</si>
  <si>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</si>
  <si>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</si>
  <si>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</si>
  <si>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</si>
  <si>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</si>
  <si>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</si>
  <si>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</si>
  <si>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</si>
  <si>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</si>
  <si>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</si>
  <si>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</si>
  <si>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</si>
  <si>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</si>
  <si>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</si>
  <si>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</si>
  <si>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</si>
  <si>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</si>
  <si>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</si>
  <si>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</si>
  <si>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</si>
  <si>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</si>
  <si>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</si>
  <si>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</si>
  <si>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</si>
  <si>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</si>
  <si>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</si>
  <si>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</si>
  <si>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</si>
  <si>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</si>
  <si>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</si>
  <si>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</si>
  <si>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</si>
  <si>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</si>
  <si>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</si>
  <si>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</si>
  <si>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</si>
  <si>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</si>
  <si>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</si>
  <si>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</si>
  <si>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</si>
  <si>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</si>
  <si>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</si>
  <si>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</si>
  <si>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</si>
  <si>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</si>
  <si>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</si>
  <si>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</si>
  <si>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</si>
  <si>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</si>
  <si>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</si>
  <si>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</si>
  <si>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</si>
  <si>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</si>
  <si>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</si>
  <si>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</si>
  <si>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</si>
  <si>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</si>
  <si>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</si>
  <si>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</si>
  <si>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</si>
  <si>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</si>
  <si>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</si>
  <si>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</si>
  <si>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</si>
  <si>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</si>
  <si>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</si>
  <si>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</si>
  <si>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</si>
  <si>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</si>
  <si>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</si>
  <si>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</si>
  <si>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</si>
  <si>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</si>
  <si>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</si>
  <si>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</si>
  <si>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</si>
  <si>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</si>
  <si>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</si>
  <si>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</si>
  <si>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</si>
  <si>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</si>
  <si>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</si>
  <si>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</si>
  <si>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</si>
  <si>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</si>
  <si>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</si>
  <si>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</si>
  <si>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</si>
  <si>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</si>
  <si>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</si>
  <si>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</si>
  <si>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</si>
  <si>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</si>
  <si>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</si>
  <si>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</si>
  <si>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</si>
  <si>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</si>
  <si>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</si>
  <si>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</si>
  <si>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</si>
  <si>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</si>
  <si>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</si>
  <si>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</si>
  <si>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</si>
  <si>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</si>
  <si>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</si>
  <si>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</si>
  <si>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</si>
  <si>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</si>
  <si>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</si>
  <si>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</si>
  <si>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</si>
  <si>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</si>
  <si>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</si>
  <si>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</si>
  <si>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</si>
  <si>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</si>
  <si>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</si>
  <si>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</si>
  <si>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</si>
  <si>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</si>
  <si>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</si>
  <si>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</si>
  <si>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</si>
  <si>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</si>
  <si>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</si>
  <si>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</si>
  <si>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</si>
  <si>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</si>
  <si>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</si>
  <si>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</si>
  <si>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</si>
  <si>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</si>
  <si>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</si>
  <si>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</si>
  <si>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</si>
  <si>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</si>
  <si>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</si>
  <si>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</si>
  <si>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</si>
  <si>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</si>
  <si>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</si>
  <si>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</si>
  <si>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</si>
  <si>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</si>
  <si>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</si>
  <si>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</si>
  <si>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</si>
  <si>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</si>
  <si>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</si>
  <si>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</si>
  <si>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</si>
  <si>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</si>
  <si>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</si>
  <si>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</si>
  <si>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</si>
  <si>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</si>
  <si>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</si>
  <si>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</si>
  <si>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</si>
  <si>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</si>
  <si>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</si>
  <si>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</si>
  <si>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</si>
  <si>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</si>
  <si>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</si>
  <si>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</si>
  <si>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</si>
  <si>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</si>
  <si>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</si>
  <si>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</si>
  <si>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</si>
  <si>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</si>
  <si>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</si>
  <si>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</si>
  <si>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</si>
  <si>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</si>
  <si>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</si>
  <si>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</si>
  <si>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</si>
  <si>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</si>
  <si>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</si>
  <si>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</si>
  <si>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</si>
  <si>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</si>
  <si>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</si>
  <si>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</si>
  <si>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</si>
  <si>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</si>
  <si>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</si>
  <si>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</si>
  <si>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</si>
  <si>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</si>
  <si>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</si>
  <si>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</si>
  <si>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</si>
  <si>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</si>
  <si>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</si>
  <si>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</si>
  <si>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</si>
  <si>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</si>
  <si>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</si>
  <si>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</si>
  <si>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</si>
  <si>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</si>
  <si>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</si>
  <si>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</si>
  <si>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</si>
  <si>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</si>
  <si>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</si>
  <si>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</si>
  <si>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</si>
  <si>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</si>
  <si>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</si>
  <si>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</si>
  <si>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</si>
  <si>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</si>
  <si>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</si>
  <si>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</si>
  <si>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</si>
  <si>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</si>
  <si>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</si>
  <si>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</si>
  <si>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</si>
  <si>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</si>
  <si>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</si>
  <si>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</si>
  <si>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</si>
  <si>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</si>
  <si>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</si>
  <si>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</si>
  <si>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</si>
  <si>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</si>
  <si>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</si>
  <si>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</si>
  <si>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</si>
  <si>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</si>
  <si>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</si>
  <si>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</si>
  <si>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</si>
  <si>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</si>
  <si>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</si>
  <si>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</si>
  <si>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</si>
  <si>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</si>
  <si>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</si>
  <si>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</si>
  <si>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</si>
  <si>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</si>
  <si>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</si>
  <si>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</si>
  <si>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</si>
  <si>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</si>
  <si>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</si>
  <si>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</si>
  <si>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</si>
  <si>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</si>
  <si>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</si>
  <si>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</si>
  <si>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</si>
  <si>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</si>
  <si>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</si>
  <si>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</si>
  <si>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</si>
  <si>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</si>
  <si>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</si>
  <si>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</si>
  <si>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</si>
  <si>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</si>
  <si>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</si>
  <si>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</si>
  <si>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</si>
  <si>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</si>
  <si>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</si>
  <si>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</si>
  <si>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</si>
  <si>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</si>
  <si>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</si>
  <si>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</si>
  <si>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</si>
  <si>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</si>
  <si>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</si>
  <si>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</si>
  <si>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</si>
  <si>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</si>
  <si>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</si>
  <si>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</si>
  <si>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</si>
  <si>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</si>
  <si>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</si>
  <si>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</si>
  <si>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</si>
  <si>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</si>
  <si>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</si>
  <si>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</si>
  <si>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</si>
  <si>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</si>
  <si>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</si>
  <si>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</si>
  <si>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</si>
  <si>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</si>
  <si>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</si>
  <si>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</si>
  <si>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</si>
  <si>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</si>
  <si>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</si>
  <si>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</si>
  <si>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</si>
  <si>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</si>
  <si>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</si>
  <si>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</si>
  <si>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</si>
  <si>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</si>
  <si>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</si>
  <si>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</si>
  <si>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</si>
  <si>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</si>
  <si>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</si>
  <si>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</si>
  <si>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</si>
  <si>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</si>
  <si>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</si>
  <si>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</si>
  <si>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</si>
  <si>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</si>
  <si>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</si>
  <si>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</si>
  <si>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</si>
  <si>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</si>
  <si>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</si>
  <si>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</si>
  <si>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</si>
  <si>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</si>
  <si>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</si>
  <si>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</si>
  <si>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</si>
  <si>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</si>
  <si>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</si>
  <si>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</si>
  <si>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</si>
  <si>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</si>
  <si>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</si>
  <si>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</si>
  <si>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</si>
  <si>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</si>
  <si>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</si>
  <si>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</si>
  <si>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</si>
  <si>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</si>
  <si>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</si>
  <si>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</si>
  <si>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</si>
  <si>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</si>
  <si>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</si>
  <si>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</si>
  <si>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</si>
  <si>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</si>
  <si>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</si>
  <si>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</si>
  <si>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</si>
  <si>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</si>
  <si>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</si>
  <si>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</si>
  <si>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</si>
  <si>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</si>
  <si>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</si>
  <si>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</si>
  <si>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</si>
  <si>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</si>
  <si>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</si>
  <si>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</si>
  <si>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</si>
  <si>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</si>
  <si>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</si>
  <si>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</si>
  <si>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</si>
  <si>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</si>
  <si>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</si>
  <si>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</si>
  <si>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</si>
  <si>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</si>
  <si>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</si>
  <si>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</si>
  <si>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</si>
  <si>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</si>
  <si>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</si>
  <si>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</si>
  <si>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</si>
  <si>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</si>
  <si>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</si>
  <si>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</si>
  <si>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</si>
  <si>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</si>
  <si>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</si>
  <si>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</si>
  <si>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</si>
  <si>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</si>
  <si>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</si>
  <si>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</si>
  <si>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</si>
  <si>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</si>
  <si>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</si>
  <si>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</si>
  <si>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</si>
  <si>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</si>
  <si>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</si>
  <si>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</si>
  <si>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</si>
  <si>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</si>
  <si>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</si>
  <si>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</si>
  <si>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</si>
  <si>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</si>
  <si>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</si>
  <si>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</si>
  <si>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</si>
  <si>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</si>
  <si>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</si>
  <si>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</si>
  <si>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</si>
  <si>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</si>
  <si>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</si>
  <si>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</si>
  <si>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</si>
  <si>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</si>
  <si>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</si>
  <si>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</si>
  <si>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</si>
  <si>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</si>
  <si>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</si>
  <si>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</si>
  <si>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</si>
  <si>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</si>
  <si>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</si>
  <si>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</si>
  <si>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</si>
  <si>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</si>
  <si>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</si>
  <si>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</si>
  <si>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</si>
  <si>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</si>
  <si>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</si>
  <si>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</si>
  <si>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</si>
  <si>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</si>
  <si>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</si>
  <si>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</si>
  <si>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</si>
  <si>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</si>
  <si>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</si>
  <si>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</si>
  <si>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</si>
  <si>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</si>
  <si>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</si>
  <si>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</si>
  <si>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</si>
  <si>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</si>
  <si>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</si>
  <si>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</si>
  <si>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</si>
  <si>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</si>
  <si>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</si>
  <si>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</si>
  <si>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</si>
  <si>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</si>
  <si>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</si>
  <si>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</si>
  <si>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</si>
  <si>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</si>
  <si>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</si>
  <si>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</si>
  <si>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</si>
  <si>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</si>
  <si>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</si>
  <si>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</si>
  <si>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</si>
  <si>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</si>
  <si>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</si>
  <si>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</si>
  <si>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</si>
  <si>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</si>
  <si>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</si>
  <si>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</si>
  <si>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</si>
  <si>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</si>
  <si>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</si>
  <si>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</si>
  <si>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</si>
  <si>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</si>
  <si>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</si>
  <si>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</si>
  <si>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</si>
  <si>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</si>
  <si>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</si>
  <si>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</si>
  <si>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</si>
  <si>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</si>
  <si>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</si>
  <si>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</si>
  <si>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</si>
  <si>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</si>
  <si>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</si>
  <si>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</si>
  <si>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</si>
  <si>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</si>
  <si>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</si>
  <si>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</si>
  <si>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</si>
  <si>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</si>
  <si>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</si>
  <si>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</si>
  <si>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</si>
  <si>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</si>
  <si>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</si>
  <si>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</si>
  <si>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</si>
  <si>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</si>
  <si>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</si>
  <si>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</si>
  <si>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</si>
  <si>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</si>
  <si>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</si>
  <si>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</si>
  <si>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</si>
  <si>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</si>
  <si>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</si>
  <si>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</si>
  <si>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</si>
  <si>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</si>
  <si>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</si>
  <si>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</si>
  <si>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</si>
  <si>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</si>
  <si>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</si>
  <si>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</si>
  <si>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</si>
  <si>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</si>
  <si>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</si>
  <si>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</si>
  <si>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</si>
  <si>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</si>
  <si>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</si>
  <si>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</si>
  <si>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</si>
  <si>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</si>
  <si>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</si>
  <si>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</si>
  <si>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</si>
  <si>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</si>
  <si>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</si>
  <si>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</si>
  <si>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</si>
  <si>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</si>
  <si>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</si>
  <si>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</si>
  <si>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</si>
  <si>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</si>
  <si>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</si>
  <si>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</si>
  <si>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</si>
  <si>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</si>
  <si>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</si>
  <si>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</si>
  <si>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</si>
  <si>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</si>
  <si>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</si>
  <si>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</si>
  <si>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</si>
  <si>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</si>
  <si>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</si>
  <si>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</si>
  <si>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</si>
  <si>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</si>
  <si>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</si>
  <si>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</si>
  <si>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</si>
  <si>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</si>
  <si>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</si>
  <si>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</si>
  <si>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</si>
  <si>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</si>
  <si>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</si>
  <si>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</si>
  <si>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</si>
  <si>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</si>
  <si>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</si>
  <si>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</si>
  <si>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</si>
  <si>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</si>
  <si>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</si>
  <si>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</si>
  <si>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</si>
  <si>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</si>
  <si>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</si>
  <si>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</si>
  <si>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</si>
  <si>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</si>
  <si>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</si>
  <si>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</si>
  <si>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</si>
  <si>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</si>
  <si>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</si>
  <si>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</si>
  <si>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</si>
  <si>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</si>
  <si>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</si>
  <si>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</si>
  <si>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</si>
  <si>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</si>
  <si>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</si>
  <si>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</si>
  <si>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</si>
  <si>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</si>
  <si>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</si>
  <si>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</si>
  <si>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</si>
  <si>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</si>
  <si>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</si>
  <si>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</si>
  <si>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</si>
  <si>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</si>
  <si>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</si>
  <si>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</si>
  <si>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</si>
  <si>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</si>
  <si>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</si>
  <si>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</si>
  <si>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</si>
  <si>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</si>
  <si>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</si>
  <si>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</si>
  <si>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</si>
  <si>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</si>
  <si>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</si>
  <si>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</si>
  <si>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</si>
  <si>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</si>
  <si>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</si>
  <si>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</si>
  <si>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</si>
  <si>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</si>
  <si>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</si>
  <si>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</si>
  <si>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</si>
  <si>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</si>
  <si>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</si>
  <si>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</si>
  <si>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</si>
  <si>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</si>
  <si>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</si>
  <si>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</si>
  <si>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</si>
  <si>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</si>
  <si>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</si>
  <si>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</si>
  <si>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</si>
  <si>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</si>
  <si>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</si>
  <si>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</si>
  <si>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</si>
  <si>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</si>
  <si>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</si>
  <si>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</si>
  <si>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</si>
  <si>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</si>
  <si>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</si>
  <si>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</si>
  <si>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</si>
  <si>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</si>
  <si>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</si>
  <si>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</si>
  <si>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</si>
  <si>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</si>
  <si>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</si>
  <si>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</si>
  <si>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</si>
  <si>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</si>
  <si>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</si>
  <si>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</si>
  <si>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</si>
  <si>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</si>
  <si>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</si>
  <si>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</si>
  <si>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</si>
  <si>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</si>
  <si>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</si>
  <si>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</si>
  <si>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</si>
  <si>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</si>
  <si>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</si>
  <si>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</si>
  <si>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</si>
  <si>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</si>
  <si>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</si>
  <si>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</si>
  <si>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</si>
  <si>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</si>
  <si>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</si>
  <si>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</si>
  <si>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</si>
  <si>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</si>
  <si>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</si>
  <si>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</si>
  <si>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</si>
  <si>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</si>
  <si>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</si>
  <si>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</si>
  <si>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</si>
  <si>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</si>
  <si>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</si>
  <si>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</si>
  <si>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</si>
  <si>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</si>
  <si>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</si>
  <si>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</si>
  <si>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</si>
  <si>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</si>
  <si>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</si>
  <si>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</si>
  <si>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</si>
  <si>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</si>
  <si>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</si>
  <si>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</si>
  <si>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</si>
  <si>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</si>
  <si>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</si>
  <si>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</si>
  <si>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</si>
  <si>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</si>
  <si>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</si>
  <si>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</si>
  <si>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</si>
  <si>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</si>
  <si>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</si>
  <si>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</si>
  <si>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</si>
  <si>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</si>
  <si>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</si>
  <si>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</si>
  <si>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</si>
  <si>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</si>
  <si>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</si>
  <si>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</si>
  <si>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</si>
  <si>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</si>
  <si>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</si>
  <si>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</si>
  <si>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</si>
  <si>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</si>
  <si>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</si>
  <si>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</si>
  <si>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</si>
  <si>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</si>
  <si>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</si>
  <si>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</si>
  <si>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</si>
  <si>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</si>
  <si>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</si>
  <si>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</si>
  <si>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</si>
  <si>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</si>
  <si>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</si>
  <si>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</si>
  <si>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</si>
  <si>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</si>
  <si>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</si>
  <si>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</si>
  <si>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</si>
  <si>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</si>
  <si>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</si>
  <si>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</si>
  <si>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</si>
  <si>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</si>
  <si>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</si>
  <si>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</si>
  <si>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</si>
  <si>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</si>
  <si>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</si>
  <si>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</si>
  <si>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</si>
  <si>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</si>
  <si>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</si>
  <si>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</si>
  <si>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</si>
  <si>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</si>
  <si>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</si>
  <si>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</si>
  <si>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</si>
  <si>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</si>
  <si>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</si>
  <si>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</si>
  <si>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</si>
  <si>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</si>
  <si>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</si>
  <si>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</si>
  <si>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</si>
  <si>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</si>
  <si>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</si>
  <si>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</si>
  <si>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</si>
  <si>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</si>
  <si>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</si>
  <si>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</si>
  <si>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</si>
  <si>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</si>
  <si>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</si>
  <si>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</si>
  <si>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</si>
  <si>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</si>
  <si>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</si>
  <si>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</si>
  <si>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</si>
  <si>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</si>
  <si>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</si>
  <si>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</si>
  <si>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</si>
  <si>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</si>
  <si>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</si>
  <si>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</si>
  <si>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</si>
  <si>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</si>
  <si>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</si>
  <si>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</si>
  <si>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</si>
  <si>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</si>
  <si>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</si>
  <si>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</si>
  <si>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</si>
  <si>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</si>
  <si>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</si>
  <si>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</si>
  <si>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</si>
  <si>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</si>
  <si>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</si>
  <si>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</si>
  <si>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</si>
  <si>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</si>
  <si>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</si>
  <si>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</si>
  <si>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</si>
  <si>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</si>
  <si>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</si>
  <si>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</si>
  <si>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</si>
  <si>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</si>
  <si>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</si>
  <si>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</si>
  <si>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</si>
  <si>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</si>
  <si>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</si>
  <si>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</si>
  <si>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</si>
  <si>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</si>
  <si>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</si>
  <si>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</si>
  <si>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</si>
  <si>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</si>
  <si>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</si>
  <si>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</si>
  <si>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</si>
  <si>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</si>
  <si>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</si>
  <si>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</si>
  <si>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</si>
  <si>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</si>
  <si>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</si>
  <si>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</si>
  <si>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</si>
  <si>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</si>
  <si>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</si>
  <si>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</si>
  <si>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</si>
  <si>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</si>
  <si>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</si>
  <si>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</si>
  <si>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</si>
  <si>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</si>
  <si>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</si>
  <si>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</si>
  <si>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</si>
  <si>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</si>
  <si>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</si>
  <si>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</si>
  <si>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</si>
  <si>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</si>
  <si>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</si>
  <si>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</si>
  <si>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</si>
  <si>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</si>
  <si>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</si>
  <si>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</si>
  <si>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</si>
  <si>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</si>
  <si>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</si>
  <si>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</si>
  <si>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</si>
  <si>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</si>
  <si>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</si>
  <si>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</si>
  <si>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</si>
  <si>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</si>
  <si>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</si>
  <si>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</si>
  <si>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</si>
  <si>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</si>
  <si>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</si>
  <si>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</si>
  <si>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</si>
  <si>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</si>
  <si>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</si>
  <si>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</si>
  <si>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</si>
  <si>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</si>
  <si>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</si>
  <si>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</si>
  <si>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</si>
  <si>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</si>
  <si>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</si>
  <si>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</si>
  <si>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</si>
  <si>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</si>
  <si>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</si>
  <si>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</si>
  <si>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</si>
  <si>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</si>
  <si>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</si>
  <si>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</si>
  <si>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</si>
  <si>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</si>
  <si>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</si>
  <si>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</si>
  <si>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</si>
  <si>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</si>
  <si>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</si>
  <si>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</si>
  <si>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</si>
  <si>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</si>
  <si>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</si>
  <si>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</si>
  <si>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</si>
  <si>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</si>
  <si>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</si>
  <si>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</si>
  <si>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</si>
  <si>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</si>
  <si>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</si>
  <si>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</si>
  <si>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</si>
  <si>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</si>
  <si>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</si>
  <si>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</si>
  <si>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</si>
  <si>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</si>
  <si>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</si>
  <si>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</si>
  <si>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</si>
  <si>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</si>
  <si>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</si>
  <si>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</si>
  <si>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</si>
  <si>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</si>
  <si>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</si>
  <si>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</si>
  <si>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</si>
  <si>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</si>
  <si>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</si>
  <si>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</si>
  <si>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</si>
  <si>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</si>
  <si>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</si>
  <si>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</si>
  <si>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</si>
  <si>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</si>
  <si>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</si>
  <si>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</si>
  <si>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</si>
  <si>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</si>
  <si>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</si>
  <si>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</si>
  <si>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</si>
  <si>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</si>
  <si>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</si>
  <si>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</si>
  <si>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</si>
  <si>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</si>
  <si>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</si>
  <si>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</si>
  <si>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</si>
  <si>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</si>
  <si>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</si>
  <si>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</si>
  <si>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</si>
  <si>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</si>
  <si>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</si>
  <si>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</si>
  <si>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</si>
  <si>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</si>
  <si>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</si>
  <si>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</si>
  <si>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</si>
  <si>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</si>
  <si>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</si>
  <si>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</si>
  <si>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</si>
  <si>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</si>
  <si>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</si>
  <si>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</si>
  <si>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</si>
  <si>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</si>
  <si>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</si>
  <si>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</si>
  <si>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</si>
  <si>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</si>
  <si>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</si>
  <si>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</si>
  <si>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</si>
  <si>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</si>
  <si>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</si>
  <si>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</si>
  <si>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</si>
  <si>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</si>
  <si>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</si>
  <si>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</si>
  <si>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</si>
  <si>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</si>
  <si>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</si>
  <si>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</si>
  <si>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</si>
  <si>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</si>
  <si>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</si>
  <si>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</si>
  <si>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</si>
  <si>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</si>
  <si>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</si>
  <si>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</si>
  <si>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</si>
  <si>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</si>
  <si>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</si>
  <si>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</si>
  <si>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</si>
  <si>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</si>
  <si>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</si>
  <si>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</si>
  <si>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</si>
  <si>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</si>
  <si>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</si>
  <si>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</si>
  <si>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</si>
  <si>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</si>
  <si>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</si>
  <si>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</si>
  <si>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</si>
  <si>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</si>
  <si>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</si>
  <si>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</si>
  <si>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</si>
  <si>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</si>
  <si>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</si>
  <si>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</si>
  <si>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</si>
  <si>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</si>
  <si>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</si>
  <si>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</si>
  <si>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</si>
  <si>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</si>
  <si>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</si>
  <si>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</si>
  <si>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</si>
  <si>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</si>
  <si>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</si>
  <si>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</si>
  <si>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</si>
  <si>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</si>
  <si>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</si>
  <si>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</si>
  <si>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</si>
  <si>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</si>
  <si>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</si>
  <si>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</si>
  <si>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</si>
  <si>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</si>
  <si>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</si>
  <si>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</si>
  <si>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</si>
  <si>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</si>
  <si>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</si>
  <si>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</si>
  <si>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</si>
  <si>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</si>
  <si>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</si>
  <si>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</si>
  <si>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</si>
  <si>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</si>
  <si>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</si>
  <si>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</si>
  <si>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</si>
  <si>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</si>
  <si>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</si>
  <si>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</si>
  <si>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</si>
  <si>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</si>
  <si>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</si>
  <si>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</si>
  <si>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</si>
  <si>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</si>
  <si>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</si>
  <si>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</si>
  <si>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</si>
  <si>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</si>
  <si>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</si>
  <si>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</si>
  <si>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</si>
  <si>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</si>
  <si>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</si>
  <si>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</si>
  <si>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</si>
  <si>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</si>
  <si>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</si>
  <si>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</si>
  <si>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</si>
  <si>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</si>
  <si>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</si>
  <si>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</si>
  <si>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</si>
  <si>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</si>
  <si>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</si>
  <si>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</si>
  <si>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</si>
  <si>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</si>
  <si>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</si>
  <si>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</si>
  <si>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</si>
  <si>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</si>
  <si>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</si>
  <si>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</si>
  <si>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</si>
  <si>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</si>
  <si>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</si>
  <si>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</si>
  <si>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</si>
  <si>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</si>
  <si>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</si>
  <si>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</si>
  <si>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</si>
  <si>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</si>
  <si>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</si>
  <si>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</si>
  <si>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</si>
  <si>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</si>
  <si>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</si>
  <si>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</si>
  <si>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</si>
  <si>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</si>
  <si>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</si>
  <si>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</si>
  <si>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</si>
  <si>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</si>
  <si>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</si>
  <si>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</si>
  <si>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</si>
  <si>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</si>
  <si>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</si>
  <si>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</si>
  <si>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</si>
  <si>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</si>
  <si>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</si>
  <si>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</si>
  <si>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</si>
  <si>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</si>
  <si>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</si>
  <si>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</si>
  <si>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</si>
  <si>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</si>
  <si>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</si>
  <si>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</si>
  <si>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</si>
  <si>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</si>
  <si>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</si>
  <si>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</si>
  <si>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</si>
  <si>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</si>
  <si>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</si>
  <si>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</si>
  <si>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</si>
  <si>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</si>
  <si>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</si>
  <si>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</si>
  <si>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</si>
  <si>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</si>
  <si>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</si>
  <si>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</si>
  <si>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</si>
  <si>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</si>
  <si>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</si>
  <si>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</si>
  <si>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</si>
  <si>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</si>
  <si>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</si>
  <si>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</si>
  <si>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</si>
  <si>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</si>
  <si>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</si>
  <si>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</si>
  <si>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</si>
  <si>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</si>
  <si>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</si>
  <si>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</si>
  <si>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</si>
  <si>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</si>
  <si>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</si>
  <si>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</si>
  <si>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</si>
  <si>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</si>
  <si>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</si>
  <si>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</si>
  <si>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</si>
  <si>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</si>
  <si>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</si>
  <si>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</si>
  <si>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</si>
  <si>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</si>
  <si>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</si>
  <si>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</si>
  <si>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</si>
  <si>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</si>
  <si>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</si>
  <si>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</si>
  <si>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</si>
  <si>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</si>
  <si>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</si>
  <si>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</si>
  <si>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</si>
  <si>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</si>
  <si>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</si>
  <si>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</si>
  <si>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</si>
  <si>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</si>
  <si>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</si>
  <si>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</si>
  <si>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</si>
  <si>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</si>
  <si>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</si>
  <si>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</si>
  <si>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</si>
  <si>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</si>
  <si>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</si>
  <si>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</si>
  <si>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</si>
  <si>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</si>
  <si>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</si>
  <si>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</si>
  <si>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</si>
  <si>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</si>
  <si>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</si>
  <si>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</si>
  <si>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</si>
  <si>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</si>
  <si>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</si>
  <si>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</si>
  <si>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</si>
  <si>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</si>
  <si>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</si>
  <si>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</si>
  <si>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</si>
  <si>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</si>
  <si>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</si>
  <si>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</si>
  <si>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</si>
  <si>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</si>
  <si>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</si>
  <si>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</si>
  <si>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</si>
  <si>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</si>
  <si>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</si>
  <si>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</si>
  <si>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</si>
  <si>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</si>
  <si>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</si>
  <si>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</si>
  <si>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</si>
  <si>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</si>
  <si>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</si>
  <si>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</si>
  <si>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</si>
  <si>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</si>
  <si>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</si>
  <si>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</si>
  <si>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</si>
  <si>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</si>
  <si>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</si>
  <si>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</si>
  <si>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</si>
  <si>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</si>
  <si>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</si>
  <si>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</si>
  <si>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</si>
  <si>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</si>
  <si>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</si>
  <si>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</si>
  <si>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</si>
  <si>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</si>
  <si>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</si>
  <si>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</si>
  <si>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</si>
  <si>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</si>
  <si>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</si>
  <si>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</si>
  <si>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</si>
  <si>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</si>
  <si>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</si>
  <si>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</si>
  <si>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</si>
  <si>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</si>
  <si>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</si>
  <si>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</si>
  <si>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</si>
  <si>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</si>
  <si>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</si>
  <si>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</si>
  <si>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</si>
  <si>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</si>
  <si>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</si>
  <si>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</si>
  <si>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</si>
  <si>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</si>
  <si>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</si>
  <si>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</si>
  <si>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</si>
  <si>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</si>
  <si>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</si>
  <si>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</si>
  <si>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</si>
  <si>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</si>
  <si>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</si>
  <si>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</si>
  <si>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</si>
  <si>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</si>
  <si>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</si>
  <si>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</si>
  <si>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</si>
  <si>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</si>
  <si>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</si>
  <si>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</si>
  <si>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</si>
  <si>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</si>
  <si>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</si>
  <si>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</si>
  <si>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</si>
  <si>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</si>
  <si>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</si>
  <si>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</si>
  <si>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</si>
  <si>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</si>
  <si>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</si>
  <si>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</si>
  <si>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</si>
  <si>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</si>
  <si>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</si>
  <si>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</si>
  <si>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</si>
  <si>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</si>
  <si>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</si>
  <si>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</si>
  <si>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</si>
  <si>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</si>
  <si>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</si>
  <si>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</si>
  <si>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</si>
  <si>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</si>
  <si>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</si>
  <si>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</si>
  <si>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</si>
  <si>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</si>
  <si>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</si>
  <si>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</si>
  <si>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</si>
  <si>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</si>
  <si>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</si>
  <si>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</si>
  <si>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</si>
  <si>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</si>
  <si>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</si>
  <si>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</si>
  <si>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</si>
  <si>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</si>
  <si>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</si>
  <si>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</si>
  <si>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</si>
  <si>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</si>
  <si>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</si>
  <si>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</si>
  <si>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</si>
  <si>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</si>
  <si>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</si>
  <si>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</si>
  <si>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</si>
  <si>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</si>
  <si>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</si>
  <si>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</si>
  <si>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</si>
  <si>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</si>
  <si>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</si>
  <si>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</si>
  <si>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</si>
  <si>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</si>
  <si>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</si>
  <si>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</si>
  <si>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</si>
  <si>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</si>
  <si>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</si>
  <si>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</si>
  <si>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</si>
  <si>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</si>
  <si>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</si>
  <si>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</si>
  <si>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</si>
  <si>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</si>
  <si>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</si>
  <si>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</si>
  <si>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</si>
  <si>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</si>
  <si>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</si>
  <si>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</si>
  <si>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</si>
  <si>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</si>
  <si>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</si>
  <si>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</si>
  <si>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</si>
  <si>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</si>
  <si>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</si>
  <si>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</si>
  <si>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</si>
  <si>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</si>
  <si>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</si>
  <si>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</si>
  <si>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</si>
  <si>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</si>
  <si>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</si>
  <si>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</si>
  <si>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</si>
  <si>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</si>
  <si>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</si>
  <si>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</si>
  <si>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</si>
  <si>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</si>
  <si>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</si>
  <si>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</si>
  <si>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</si>
  <si>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</si>
  <si>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</si>
  <si>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</si>
  <si>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</si>
  <si>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</si>
  <si>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</si>
  <si>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</si>
  <si>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</si>
  <si>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</si>
  <si>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</si>
  <si>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</si>
  <si>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</si>
  <si>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</si>
  <si>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</si>
  <si>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</si>
  <si>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</si>
  <si>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</si>
  <si>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</si>
  <si>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</si>
  <si>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</si>
  <si>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</si>
  <si>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</si>
  <si>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</si>
  <si>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</si>
  <si>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</si>
  <si>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</si>
  <si>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</si>
  <si>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</si>
  <si>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</si>
  <si>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</si>
  <si>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</si>
  <si>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</si>
  <si>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</si>
  <si>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</si>
  <si>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</si>
  <si>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</si>
  <si>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</si>
  <si>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</si>
  <si>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</si>
  <si>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</si>
  <si>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</si>
  <si>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</si>
  <si>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</si>
  <si>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</si>
  <si>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</si>
  <si>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</si>
  <si>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</si>
  <si>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</si>
  <si>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</si>
  <si>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</si>
  <si>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</si>
  <si>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</si>
  <si>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</si>
  <si>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</si>
  <si>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</si>
  <si>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</si>
  <si>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</si>
  <si>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</si>
  <si>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</si>
  <si>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</si>
  <si>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</si>
  <si>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</si>
  <si>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</si>
  <si>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</si>
  <si>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</si>
  <si>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</si>
  <si>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</si>
  <si>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</si>
  <si>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</si>
  <si>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</si>
  <si>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</si>
  <si>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</si>
  <si>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</si>
  <si>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</si>
  <si>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</si>
  <si>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</si>
  <si>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</si>
  <si>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</si>
  <si>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</si>
  <si>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</si>
  <si>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</si>
  <si>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</si>
  <si>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</si>
  <si>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</si>
  <si>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</si>
  <si>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</si>
  <si>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</si>
  <si>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</si>
  <si>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</si>
  <si>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</si>
  <si>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</si>
  <si>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</si>
  <si>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</si>
  <si>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</si>
  <si>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</si>
  <si>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</si>
  <si>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</si>
  <si>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</si>
  <si>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</si>
  <si>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</si>
  <si>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</si>
  <si>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</si>
  <si>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</si>
  <si>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</si>
  <si>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</si>
  <si>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</si>
  <si>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</si>
  <si>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</si>
  <si>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</si>
  <si>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</si>
  <si>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</si>
  <si>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</si>
  <si>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</si>
  <si>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</si>
  <si>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</si>
  <si>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</si>
  <si>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</si>
  <si>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</si>
  <si>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</si>
  <si>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</si>
  <si>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</si>
  <si>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</si>
  <si>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</si>
  <si>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</si>
  <si>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</si>
  <si>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</si>
  <si>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</si>
  <si>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</si>
  <si>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</si>
  <si>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</si>
  <si>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</si>
  <si>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</si>
  <si>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</si>
  <si>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</si>
  <si>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</si>
  <si>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</si>
  <si>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</si>
  <si>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</si>
  <si>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</si>
  <si>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</si>
  <si>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</si>
  <si>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</si>
  <si>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</si>
  <si>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</si>
  <si>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</si>
  <si>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</si>
  <si>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</si>
  <si>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</si>
  <si>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</si>
  <si>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</si>
  <si>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</si>
  <si>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</si>
  <si>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</si>
  <si>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</si>
  <si>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</si>
  <si>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</si>
  <si>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</si>
  <si>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</si>
  <si>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</si>
  <si>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</si>
  <si>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</si>
  <si>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</si>
  <si>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</si>
  <si>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</si>
  <si>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</si>
  <si>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</si>
  <si>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</si>
  <si>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</si>
  <si>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</si>
  <si>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</si>
  <si>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</si>
  <si>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</si>
  <si>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</si>
  <si>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</si>
  <si>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</si>
  <si>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</si>
  <si>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</si>
  <si>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</si>
  <si>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</si>
  <si>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</si>
  <si>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</si>
  <si>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</si>
  <si>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</si>
  <si>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</si>
  <si>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</si>
  <si>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</si>
  <si>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</si>
  <si>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</si>
  <si>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</si>
  <si>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</si>
  <si>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</si>
  <si>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</si>
  <si>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</si>
  <si>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</si>
  <si>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</si>
  <si>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</si>
  <si>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</si>
  <si>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</si>
  <si>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</si>
  <si>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</si>
  <si>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</si>
  <si>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</si>
  <si>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</si>
  <si>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</si>
  <si>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</si>
  <si>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</si>
  <si>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</si>
  <si>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</si>
  <si>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</si>
  <si>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</si>
  <si>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</si>
  <si>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</si>
  <si>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</si>
  <si>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</si>
  <si>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</si>
  <si>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</si>
  <si>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</si>
  <si>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</si>
  <si>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</si>
  <si>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</si>
  <si>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</si>
  <si>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</si>
  <si>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</si>
  <si>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</si>
  <si>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</si>
  <si>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</si>
  <si>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</si>
  <si>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</si>
  <si>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</si>
  <si>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</si>
  <si>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</si>
  <si>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</si>
  <si>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</si>
  <si>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</si>
  <si>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</si>
  <si>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</si>
  <si>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</si>
  <si>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</si>
  <si>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</si>
  <si>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</si>
  <si>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</si>
  <si>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</si>
  <si>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</si>
  <si>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</si>
  <si>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</si>
  <si>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</si>
  <si>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</si>
  <si>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</si>
  <si>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</si>
  <si>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</si>
  <si>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</si>
  <si>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</si>
  <si>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</si>
  <si>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</si>
  <si>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</si>
  <si>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</si>
  <si>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</si>
  <si>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</si>
  <si>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</si>
  <si>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</si>
  <si>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</si>
  <si>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</si>
  <si>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</si>
  <si>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</si>
  <si>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</si>
  <si>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</si>
  <si>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</si>
  <si>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</si>
  <si>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</si>
  <si>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</si>
  <si>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</si>
  <si>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</si>
  <si>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</si>
  <si>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</si>
  <si>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</si>
  <si>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</si>
  <si>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</si>
  <si>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</si>
  <si>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</si>
  <si>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</si>
  <si>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</si>
  <si>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</si>
  <si>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</si>
  <si>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</si>
  <si>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</si>
  <si>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</si>
  <si>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</si>
  <si>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</si>
  <si>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</si>
  <si>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</si>
  <si>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</si>
  <si>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</si>
  <si>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</si>
  <si>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</si>
  <si>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</si>
  <si>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</si>
  <si>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</si>
  <si>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</si>
  <si>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</si>
  <si>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</si>
  <si>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</si>
  <si>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</si>
  <si>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</si>
  <si>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</si>
  <si>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</si>
  <si>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</si>
  <si>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</si>
  <si>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</si>
  <si>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</si>
  <si>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</si>
  <si>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</si>
  <si>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</si>
  <si>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</si>
  <si>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</si>
  <si>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</si>
  <si>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</si>
  <si>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</si>
  <si>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</si>
  <si>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</si>
  <si>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</si>
  <si>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</si>
  <si>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</si>
  <si>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</si>
  <si>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</si>
  <si>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</si>
  <si>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</si>
  <si>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</si>
  <si>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</si>
  <si>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</si>
  <si>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</si>
  <si>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</si>
  <si>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</si>
  <si>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</si>
  <si>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</si>
  <si>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</si>
  <si>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</si>
  <si>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</si>
  <si>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</si>
  <si>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</si>
  <si>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</si>
  <si>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</si>
  <si>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</si>
  <si>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</si>
  <si>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</si>
  <si>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</si>
  <si>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</si>
  <si>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</si>
  <si>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</si>
  <si>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</si>
  <si>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</si>
  <si>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</si>
  <si>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</si>
  <si>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</si>
  <si>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</si>
  <si>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</si>
  <si>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</si>
  <si>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</si>
  <si>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</si>
  <si>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</si>
  <si>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</si>
  <si>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</si>
  <si>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</si>
  <si>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</si>
  <si>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</si>
  <si>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</si>
  <si>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</si>
  <si>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</si>
  <si>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</si>
  <si>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</si>
  <si>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</si>
  <si>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</si>
  <si>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</si>
  <si>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</si>
  <si>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</si>
  <si>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</si>
  <si>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</si>
  <si>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</si>
  <si>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</si>
  <si>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</si>
  <si>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</si>
  <si>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</si>
  <si>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</si>
  <si>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</si>
  <si>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</si>
  <si>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</si>
  <si>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</si>
  <si>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</si>
  <si>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</si>
  <si>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</si>
  <si>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</si>
  <si>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</si>
  <si>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</si>
  <si>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</si>
  <si>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</si>
  <si>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</si>
  <si>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</si>
  <si>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</si>
  <si>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</si>
  <si>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</si>
  <si>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</si>
  <si>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</si>
  <si>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</si>
  <si>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</si>
  <si>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</si>
  <si>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</si>
  <si>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</si>
  <si>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</si>
  <si>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</si>
  <si>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</si>
  <si>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</si>
  <si>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</si>
  <si>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</si>
  <si>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</si>
  <si>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</si>
  <si>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</si>
  <si>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</si>
  <si>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</si>
  <si>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</si>
  <si>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</si>
  <si>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</si>
  <si>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</si>
  <si>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</si>
  <si>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</si>
  <si>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</si>
  <si>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</si>
  <si>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</si>
  <si>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</si>
  <si>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</si>
  <si>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</si>
  <si>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</si>
  <si>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</si>
  <si>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</si>
  <si>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</si>
  <si>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</si>
  <si>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</si>
  <si>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</si>
  <si>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</si>
  <si>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</si>
  <si>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</si>
  <si>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</si>
  <si>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</si>
  <si>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</si>
  <si>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</si>
  <si>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</si>
  <si>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</si>
  <si>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</si>
  <si>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</si>
  <si>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</si>
  <si>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</si>
  <si>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</si>
  <si>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</si>
  <si>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</si>
  <si>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</si>
  <si>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</si>
  <si>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</si>
  <si>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</si>
  <si>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</si>
  <si>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</si>
  <si>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</si>
  <si>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</si>
  <si>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</si>
  <si>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</si>
  <si>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</si>
  <si>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</si>
  <si>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</si>
  <si>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</si>
  <si>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</si>
  <si>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</si>
  <si>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</si>
  <si>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</si>
  <si>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</si>
  <si>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</si>
  <si>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</si>
  <si>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</si>
  <si>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</si>
  <si>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</si>
  <si>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</si>
  <si>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</si>
  <si>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</si>
  <si>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</si>
  <si>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</si>
  <si>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</si>
  <si>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</si>
  <si>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</si>
  <si>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</si>
  <si>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</si>
  <si>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</si>
  <si>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</si>
  <si>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</si>
  <si>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</si>
  <si>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</si>
  <si>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</si>
  <si>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</si>
  <si>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</si>
  <si>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</si>
  <si>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</si>
  <si>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</si>
  <si>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</si>
  <si>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</si>
  <si>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</si>
  <si>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</si>
  <si>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</si>
  <si>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</si>
  <si>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</si>
  <si>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</si>
  <si>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</si>
  <si>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</si>
  <si>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</si>
  <si>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</si>
  <si>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</si>
  <si>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</si>
  <si>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</si>
  <si>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</si>
  <si>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</si>
  <si>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</si>
  <si>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</si>
  <si>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</si>
  <si>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</si>
  <si>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</si>
  <si>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</si>
  <si>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</si>
  <si>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</si>
  <si>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</si>
  <si>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</si>
  <si>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</si>
  <si>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</si>
  <si>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</si>
  <si>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</si>
  <si>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</si>
  <si>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</si>
  <si>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</si>
  <si>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</si>
  <si>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</si>
  <si>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</si>
  <si>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</si>
  <si>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</si>
  <si>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</si>
  <si>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</si>
  <si>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</si>
  <si>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</si>
  <si>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</si>
  <si>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</si>
  <si>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</si>
  <si>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</si>
  <si>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</si>
  <si>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</si>
  <si>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</si>
  <si>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</si>
  <si>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</si>
  <si>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</si>
  <si>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</si>
  <si>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</si>
  <si>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</si>
  <si>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</si>
  <si>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</si>
  <si>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</si>
  <si>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</si>
  <si>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</si>
  <si>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</si>
  <si>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</si>
  <si>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</si>
  <si>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</si>
  <si>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</si>
  <si>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</si>
  <si>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</si>
  <si>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</si>
  <si>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</si>
  <si>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</si>
  <si>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</si>
  <si>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</si>
  <si>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</si>
  <si>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</si>
  <si>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</si>
  <si>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</si>
  <si>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</si>
  <si>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</si>
  <si>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</si>
  <si>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</si>
  <si>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</si>
  <si>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</si>
  <si>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</si>
  <si>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</si>
  <si>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</si>
  <si>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</si>
  <si>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</si>
  <si>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</si>
  <si>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</si>
  <si>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</si>
  <si>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</si>
  <si>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</si>
  <si>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</si>
  <si>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</si>
  <si>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</si>
  <si>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</si>
  <si>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</si>
  <si>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</si>
  <si>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</si>
  <si>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</si>
  <si>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</si>
  <si>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</si>
  <si>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</si>
  <si>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</si>
  <si>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</si>
  <si>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</si>
  <si>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</si>
  <si>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</si>
  <si>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</si>
  <si>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</si>
  <si>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</si>
  <si>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</si>
  <si>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</si>
  <si>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</si>
  <si>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</si>
  <si>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</si>
  <si>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</si>
  <si>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</si>
  <si>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</si>
  <si>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</si>
  <si>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</si>
  <si>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</si>
  <si>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</si>
  <si>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</si>
  <si>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</si>
  <si>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</si>
  <si>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</si>
  <si>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</si>
  <si>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</si>
  <si>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</si>
  <si>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</si>
  <si>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</si>
  <si>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</si>
  <si>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</si>
  <si>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</si>
  <si>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</si>
  <si>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</si>
  <si>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</si>
  <si>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</si>
  <si>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</si>
  <si>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</si>
  <si>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</si>
  <si>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</si>
  <si>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</si>
  <si>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</si>
  <si>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</si>
  <si>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</si>
  <si>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</si>
  <si>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</si>
  <si>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</si>
  <si>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</si>
  <si>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</si>
  <si>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</si>
  <si>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</si>
  <si>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</si>
  <si>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</si>
  <si>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</si>
  <si>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</si>
  <si>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</si>
  <si>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</si>
  <si>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</si>
  <si>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</si>
  <si>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</si>
  <si>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</si>
  <si>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</si>
  <si>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</si>
  <si>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</si>
  <si>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</si>
  <si>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</si>
  <si>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</si>
  <si>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</si>
  <si>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</si>
  <si>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</si>
  <si>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</si>
  <si>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</si>
  <si>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</si>
  <si>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</si>
  <si>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</si>
  <si>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</si>
  <si>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</si>
  <si>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</si>
  <si>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</si>
  <si>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</si>
  <si>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</si>
  <si>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</si>
  <si>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</si>
  <si>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</si>
  <si>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</si>
  <si>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</si>
  <si>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</si>
  <si>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</si>
  <si>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</si>
  <si>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</si>
  <si>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</si>
  <si>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</si>
  <si>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</si>
  <si>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</si>
  <si>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</si>
  <si>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</si>
  <si>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</si>
  <si>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</si>
  <si>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</si>
  <si>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</si>
  <si>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</si>
  <si>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</si>
  <si>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</si>
  <si>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</si>
  <si>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</si>
  <si>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</si>
  <si>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</si>
  <si>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</si>
  <si>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</si>
  <si>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</si>
  <si>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</si>
  <si>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</si>
  <si>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</si>
  <si>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</si>
  <si>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</si>
  <si>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</si>
  <si>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</si>
  <si>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</si>
  <si>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</si>
  <si>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</si>
  <si>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</si>
  <si>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</si>
  <si>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</si>
  <si>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</si>
  <si>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</si>
  <si>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</si>
  <si>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</si>
  <si>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</si>
  <si>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</si>
  <si>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</si>
  <si>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</si>
  <si>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</si>
  <si>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</si>
  <si>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</si>
  <si>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</si>
  <si>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</si>
  <si>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</si>
  <si>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</si>
  <si>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</si>
  <si>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</si>
  <si>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</si>
  <si>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</si>
  <si>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</si>
  <si>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</si>
  <si>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</si>
  <si>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</si>
  <si>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</si>
  <si>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</si>
  <si>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</si>
  <si>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</si>
  <si>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</si>
  <si>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</si>
  <si>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</si>
  <si>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</si>
  <si>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</si>
  <si>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</si>
  <si>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</si>
  <si>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</si>
  <si>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</si>
  <si>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</si>
  <si>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</si>
  <si>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</si>
  <si>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</si>
  <si>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</si>
  <si>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</si>
  <si>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</si>
  <si>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</si>
  <si>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</si>
  <si>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</si>
  <si>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</si>
  <si>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</si>
  <si>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</si>
  <si>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</si>
  <si>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</si>
  <si>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</si>
  <si>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</si>
  <si>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</si>
  <si>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</si>
  <si>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</si>
  <si>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</si>
  <si>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</si>
  <si>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</si>
  <si>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</si>
  <si>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</si>
  <si>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</si>
  <si>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</si>
  <si>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</si>
  <si>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</si>
  <si>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</si>
  <si>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</si>
  <si>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</si>
  <si>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</si>
  <si>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</si>
  <si>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</si>
  <si>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</si>
  <si>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</si>
  <si>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</si>
  <si>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</si>
  <si>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</si>
  <si>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</si>
  <si>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</si>
  <si>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</si>
  <si>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</si>
  <si>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</si>
  <si>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</si>
  <si>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</si>
  <si>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</si>
  <si>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</si>
  <si>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</si>
  <si>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</si>
  <si>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</si>
  <si>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</si>
  <si>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</si>
  <si>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</si>
  <si>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</si>
  <si>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</si>
  <si>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</si>
  <si>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</si>
  <si>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</si>
  <si>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</si>
  <si>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</si>
  <si>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</si>
  <si>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</si>
  <si>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</si>
  <si>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</si>
  <si>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</si>
  <si>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</si>
  <si>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</si>
  <si>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</si>
  <si>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</si>
  <si>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</si>
  <si>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</si>
  <si>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</si>
  <si>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</si>
  <si>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</si>
  <si>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</si>
  <si>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</si>
  <si>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</si>
  <si>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</si>
  <si>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</si>
  <si>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</si>
  <si>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</si>
  <si>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</si>
  <si>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</si>
  <si>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</si>
  <si>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</si>
  <si>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</si>
  <si>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</si>
  <si>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</si>
  <si>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</si>
  <si>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</si>
  <si>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</si>
  <si>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</si>
  <si>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</si>
  <si>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</si>
  <si>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</si>
  <si>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</si>
  <si>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</si>
  <si>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</si>
  <si>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</si>
  <si>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</si>
  <si>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</si>
  <si>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</si>
  <si>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</si>
  <si>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</si>
  <si>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</si>
  <si>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</si>
  <si>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</si>
  <si>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</si>
  <si>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</si>
  <si>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</si>
  <si>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</si>
  <si>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</si>
  <si>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</si>
  <si>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</si>
  <si>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</si>
  <si>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</si>
  <si>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</si>
  <si>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</si>
  <si>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</si>
  <si>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</si>
  <si>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</si>
  <si>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</si>
  <si>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</si>
  <si>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</si>
  <si>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</si>
  <si>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</si>
  <si>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</si>
  <si>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</si>
  <si>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</si>
  <si>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</si>
  <si>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</si>
  <si>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</si>
  <si>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</si>
  <si>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</si>
  <si>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</si>
  <si>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</si>
  <si>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</si>
  <si>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</si>
  <si>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</si>
  <si>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</si>
  <si>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</si>
  <si>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</si>
  <si>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</si>
  <si>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</si>
  <si>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</si>
  <si>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</si>
  <si>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</si>
  <si>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</si>
  <si>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</si>
  <si>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</si>
  <si>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</si>
  <si>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</si>
  <si>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</si>
  <si>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</si>
  <si>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</si>
  <si>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</si>
  <si>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</si>
  <si>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</si>
  <si>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</si>
  <si>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</si>
  <si>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</si>
  <si>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</si>
  <si>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</si>
  <si>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</si>
  <si>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</si>
  <si>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</si>
  <si>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</si>
  <si>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</si>
  <si>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</si>
  <si>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</si>
  <si>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</si>
  <si>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</si>
  <si>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</si>
  <si>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</si>
  <si>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</si>
  <si>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</si>
  <si>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</si>
  <si>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</si>
  <si>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</si>
  <si>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</si>
  <si>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</si>
  <si>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</si>
  <si>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</si>
  <si>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</si>
  <si>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</si>
  <si>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</si>
  <si>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</si>
  <si>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</si>
  <si>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</si>
  <si>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</si>
  <si>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</si>
  <si>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</si>
  <si>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</si>
  <si>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</si>
  <si>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</si>
  <si>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</si>
  <si>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</si>
  <si>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</si>
  <si>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</si>
  <si>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</si>
  <si>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</si>
  <si>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</si>
  <si>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</si>
  <si>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</si>
  <si>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</si>
  <si>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</si>
  <si>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</si>
  <si>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</si>
  <si>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</si>
  <si>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</si>
  <si>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</si>
  <si>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</si>
  <si>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</si>
  <si>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</si>
  <si>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</si>
  <si>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</si>
  <si>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</si>
  <si>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</si>
  <si>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</si>
  <si>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</si>
  <si>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</si>
  <si>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</si>
  <si>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</si>
  <si>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</si>
  <si>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</si>
  <si>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</si>
  <si>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</si>
  <si>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</si>
  <si>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</si>
  <si>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</si>
  <si>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</si>
  <si>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</si>
  <si>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</si>
  <si>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</si>
  <si>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</si>
  <si>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</si>
  <si>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</si>
  <si>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</si>
  <si>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</si>
  <si>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</si>
  <si>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</si>
  <si>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</si>
  <si>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</si>
  <si>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</si>
  <si>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</si>
  <si>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</si>
  <si>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</si>
  <si>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</si>
  <si>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</si>
  <si>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</si>
  <si>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</si>
  <si>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</si>
  <si>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</si>
  <si>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</si>
  <si>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</si>
  <si>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</si>
  <si>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</si>
  <si>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</si>
  <si>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</si>
  <si>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</si>
  <si>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</si>
  <si>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</si>
  <si>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</si>
  <si>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</si>
  <si>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</si>
  <si>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</si>
  <si>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</si>
  <si>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</si>
  <si>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</si>
  <si>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</si>
  <si>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</si>
  <si>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</si>
  <si>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</si>
  <si>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</si>
  <si>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</si>
  <si>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</si>
  <si>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</si>
  <si>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</si>
  <si>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</si>
  <si>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</si>
  <si>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</si>
  <si>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</si>
  <si>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</si>
  <si>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</si>
  <si>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</si>
  <si>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</si>
  <si>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</si>
  <si>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</si>
  <si>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</si>
  <si>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</si>
  <si>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</si>
  <si>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</si>
  <si>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</si>
  <si>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</si>
  <si>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</si>
  <si>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</si>
  <si>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</si>
  <si>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</si>
  <si>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</si>
  <si>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</si>
  <si>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</si>
  <si>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</si>
  <si>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</si>
  <si>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</si>
  <si>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</si>
  <si>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</si>
  <si>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</si>
  <si>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</si>
  <si>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</si>
  <si>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</si>
  <si>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</si>
  <si>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</si>
  <si>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</si>
  <si>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</si>
  <si>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</si>
  <si>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</si>
  <si>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</si>
  <si>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</si>
  <si>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</si>
  <si>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</si>
  <si>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</si>
  <si>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</si>
  <si>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</si>
  <si>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</si>
  <si>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</si>
  <si>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</si>
  <si>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</si>
  <si>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</si>
  <si>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</si>
  <si>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</si>
  <si>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</si>
  <si>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</si>
  <si>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</si>
  <si>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</si>
  <si>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</si>
  <si>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</si>
  <si>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</si>
  <si>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</si>
  <si>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</si>
  <si>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</si>
  <si>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</si>
  <si>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</si>
  <si>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</si>
  <si>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</si>
  <si>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</si>
  <si>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</si>
  <si>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</si>
  <si>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</si>
  <si>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</si>
  <si>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</si>
  <si>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</si>
  <si>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</si>
  <si>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</si>
  <si>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</si>
  <si>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</si>
  <si>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</si>
  <si>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</si>
  <si>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</si>
  <si>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</si>
  <si>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</si>
  <si>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</si>
  <si>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</si>
  <si>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</si>
  <si>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</si>
  <si>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</si>
  <si>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</si>
  <si>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</si>
  <si>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</si>
  <si>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</si>
  <si>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</si>
  <si>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</si>
  <si>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</si>
  <si>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</si>
  <si>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</si>
  <si>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</si>
  <si>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</si>
  <si>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</si>
  <si>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</si>
  <si>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</si>
  <si>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</si>
  <si>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</si>
  <si>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</si>
  <si>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</si>
  <si>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</si>
  <si>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</si>
  <si>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</si>
  <si>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</si>
  <si>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</si>
  <si>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</si>
  <si>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</si>
  <si>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</si>
  <si>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</si>
  <si>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</si>
  <si>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</si>
  <si>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</si>
  <si>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</si>
  <si>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</si>
  <si>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</si>
  <si>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</si>
  <si>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</si>
  <si>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</si>
  <si>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</si>
  <si>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</si>
  <si>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</si>
  <si>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</si>
  <si>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</si>
  <si>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</si>
  <si>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</si>
  <si>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</si>
  <si>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</si>
  <si>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</si>
  <si>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</si>
  <si>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</si>
  <si>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</si>
  <si>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</si>
  <si>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</si>
  <si>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</si>
  <si>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</si>
  <si>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</si>
  <si>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</si>
  <si>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</si>
  <si>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</si>
  <si>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</si>
  <si>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</si>
  <si>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</si>
  <si>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</si>
  <si>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</si>
  <si>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</si>
  <si>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</si>
  <si>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</si>
  <si>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</si>
  <si>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</si>
  <si>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</si>
  <si>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</si>
  <si>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</si>
  <si>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</si>
  <si>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</si>
  <si>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</si>
  <si>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</si>
  <si>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</si>
  <si>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</si>
  <si>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</si>
  <si>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</si>
  <si>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</si>
  <si>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</si>
  <si>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</si>
  <si>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</si>
  <si>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</si>
  <si>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</si>
  <si>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</si>
  <si>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</si>
  <si>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</si>
  <si>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</si>
  <si>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</si>
  <si>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</si>
  <si>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</si>
  <si>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</si>
  <si>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</si>
  <si>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</si>
  <si>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</si>
  <si>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</si>
  <si>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</si>
  <si>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</si>
  <si>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</si>
  <si>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</si>
  <si>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</si>
  <si>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</si>
  <si>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</si>
  <si>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</si>
  <si>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</si>
  <si>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</si>
  <si>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</si>
  <si>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</si>
  <si>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</si>
  <si>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</si>
  <si>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</si>
  <si>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</si>
  <si>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</si>
  <si>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</si>
  <si>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</si>
  <si>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</si>
  <si>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</si>
  <si>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</si>
  <si>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</si>
  <si>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</si>
  <si>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</si>
  <si>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</si>
  <si>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</si>
  <si>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</si>
  <si>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</si>
  <si>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</si>
  <si>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</si>
  <si>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</si>
  <si>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</si>
  <si>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</si>
  <si>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</si>
  <si>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</si>
  <si>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</si>
  <si>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</si>
  <si>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</si>
  <si>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</si>
  <si>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</si>
  <si>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</si>
  <si>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</si>
  <si>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</si>
  <si>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</si>
  <si>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</si>
  <si>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</si>
  <si>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</si>
  <si>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</si>
  <si>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</si>
  <si>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</si>
  <si>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</si>
  <si>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</si>
  <si>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</si>
  <si>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</si>
  <si>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</si>
  <si>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</si>
  <si>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</si>
  <si>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</si>
  <si>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</si>
  <si>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</si>
  <si>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</si>
  <si>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</si>
  <si>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</si>
  <si>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</si>
  <si>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</si>
  <si>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</si>
  <si>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</si>
  <si>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</si>
  <si>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</si>
  <si>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</si>
  <si>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</si>
  <si>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</si>
  <si>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</si>
  <si>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</si>
  <si>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</si>
  <si>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</si>
  <si>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</si>
  <si>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</si>
  <si>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</si>
  <si>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</si>
  <si>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</si>
  <si>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</si>
  <si>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</si>
  <si>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</si>
  <si>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</si>
  <si>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</si>
  <si>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</si>
  <si>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</si>
  <si>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</si>
  <si>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</si>
  <si>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</si>
  <si>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</si>
  <si>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</si>
  <si>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</si>
  <si>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</si>
  <si>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</si>
  <si>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</si>
  <si>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</si>
  <si>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</si>
  <si>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</si>
  <si>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</si>
  <si>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</si>
  <si>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</si>
  <si>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</si>
  <si>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</si>
  <si>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</si>
  <si>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</si>
  <si>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</si>
  <si>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</si>
  <si>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</si>
  <si>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</si>
  <si>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</si>
  <si>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</si>
  <si>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</si>
  <si>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</si>
  <si>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</si>
  <si>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</si>
  <si>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</si>
  <si>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</si>
  <si>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</si>
  <si>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</si>
  <si>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</si>
  <si>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</si>
  <si>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</si>
  <si>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</si>
  <si>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</si>
  <si>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</si>
  <si>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</si>
  <si>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</si>
  <si>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</si>
  <si>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</si>
  <si>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</si>
  <si>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</si>
  <si>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</si>
  <si>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</si>
  <si>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</si>
  <si>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</si>
  <si>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</si>
  <si>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</si>
  <si>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</si>
  <si>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</si>
  <si>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</si>
  <si>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</si>
  <si>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</si>
  <si>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</si>
  <si>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</si>
  <si>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</si>
  <si>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</si>
  <si>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</si>
  <si>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</si>
  <si>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</si>
  <si>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</si>
  <si>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</si>
  <si>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</si>
  <si>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</si>
  <si>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</si>
  <si>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</si>
  <si>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</si>
  <si>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</si>
  <si>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</si>
  <si>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</si>
  <si>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</si>
  <si>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</si>
  <si>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</si>
  <si>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</si>
  <si>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</si>
  <si>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</si>
  <si>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</si>
  <si>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</si>
  <si>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</si>
  <si>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</si>
  <si>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</si>
  <si>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</si>
  <si>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</si>
  <si>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</si>
  <si>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</si>
  <si>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</si>
  <si>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</si>
  <si>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</si>
  <si>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</si>
  <si>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</si>
  <si>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</si>
  <si>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</si>
  <si>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</si>
  <si>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</si>
  <si>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</si>
  <si>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</si>
  <si>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</si>
  <si>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</si>
  <si>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</si>
  <si>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</si>
  <si>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</si>
  <si>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</si>
  <si>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</si>
  <si>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</si>
  <si>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</si>
  <si>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</si>
  <si>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</si>
  <si>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</si>
  <si>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</si>
  <si>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</si>
  <si>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</si>
  <si>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</si>
  <si>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</si>
  <si>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</si>
  <si>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</si>
  <si>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</si>
  <si>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</si>
  <si>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</si>
  <si>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</si>
  <si>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</si>
  <si>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</si>
  <si>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</si>
  <si>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</si>
  <si>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</si>
  <si>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</si>
  <si>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</si>
  <si>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</si>
  <si>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</si>
  <si>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</si>
  <si>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</si>
  <si>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</si>
  <si>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</si>
  <si>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</si>
  <si>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</si>
  <si>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</si>
  <si>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</si>
  <si>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</si>
  <si>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</si>
  <si>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</si>
  <si>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</si>
  <si>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</si>
  <si>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</si>
  <si>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</si>
  <si>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</si>
  <si>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</si>
  <si>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</si>
  <si>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</si>
  <si>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</si>
  <si>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</si>
  <si>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</si>
  <si>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</si>
  <si>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</si>
  <si>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</si>
  <si>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</si>
  <si>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</si>
  <si>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</si>
  <si>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</si>
  <si>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</si>
  <si>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</si>
  <si>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</si>
  <si>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</si>
  <si>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</si>
  <si>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</si>
  <si>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</si>
  <si>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</si>
  <si>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</si>
  <si>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</si>
  <si>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</si>
  <si>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</si>
  <si>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</si>
  <si>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</si>
  <si>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</si>
  <si>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</si>
  <si>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</si>
  <si>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</si>
  <si>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</si>
  <si>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</si>
  <si>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</si>
  <si>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</si>
  <si>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</si>
  <si>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</si>
  <si>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</si>
  <si>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</si>
  <si>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</si>
  <si>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</si>
  <si>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</si>
  <si>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</si>
  <si>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</si>
  <si>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</si>
  <si>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</si>
  <si>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</si>
  <si>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</si>
  <si>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</si>
  <si>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</si>
  <si>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</si>
  <si>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</si>
  <si>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</si>
  <si>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</si>
  <si>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</si>
  <si>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</si>
  <si>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</si>
  <si>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</si>
  <si>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</si>
  <si>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</si>
  <si>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</si>
  <si>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</si>
  <si>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</si>
  <si>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</si>
  <si>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</si>
  <si>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</si>
  <si>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</si>
  <si>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</si>
  <si>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</si>
  <si>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</si>
  <si>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</si>
  <si>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</si>
  <si>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</si>
  <si>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</si>
  <si>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</si>
  <si>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</si>
  <si>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</si>
  <si>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</si>
  <si>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</si>
  <si>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</si>
  <si>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</si>
  <si>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</si>
  <si>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</si>
  <si>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</si>
  <si>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</si>
  <si>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</si>
  <si>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</si>
  <si>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</si>
  <si>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</si>
  <si>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</si>
  <si>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</si>
  <si>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</si>
  <si>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</si>
  <si>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</si>
  <si>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</si>
  <si>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</si>
  <si>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</si>
  <si>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</si>
  <si>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</si>
  <si>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</si>
  <si>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</si>
  <si>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</si>
  <si>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</si>
  <si>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</si>
  <si>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</si>
  <si>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</si>
  <si>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</si>
  <si>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</si>
  <si>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</si>
  <si>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</si>
  <si>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</si>
  <si>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</si>
  <si>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</si>
  <si>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</si>
  <si>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</si>
  <si>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</si>
  <si>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</si>
  <si>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</si>
  <si>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</si>
  <si>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</si>
  <si>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</si>
  <si>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</si>
  <si>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</si>
  <si>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</si>
  <si>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</si>
  <si>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</si>
  <si>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</si>
  <si>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</si>
  <si>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</si>
  <si>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</si>
  <si>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</si>
  <si>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</si>
  <si>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</si>
  <si>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</si>
  <si>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</si>
  <si>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</si>
  <si>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</si>
  <si>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</si>
  <si>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</si>
  <si>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</si>
  <si>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</si>
  <si>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</si>
  <si>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</si>
  <si>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</si>
  <si>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</si>
  <si>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</si>
  <si>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</si>
  <si>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</si>
  <si>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</si>
  <si>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</si>
  <si>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</si>
  <si>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</si>
  <si>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</si>
  <si>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</si>
  <si>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</si>
  <si>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</si>
  <si>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</si>
  <si>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</si>
  <si>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</si>
  <si>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</si>
  <si>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</si>
  <si>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</si>
  <si>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</si>
  <si>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</si>
  <si>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</si>
  <si>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</si>
  <si>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</si>
  <si>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</si>
  <si>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</si>
  <si>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</si>
  <si>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</si>
  <si>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</si>
  <si>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</si>
  <si>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</si>
  <si>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</si>
  <si>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</si>
  <si>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</si>
  <si>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</si>
  <si>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</si>
  <si>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</si>
  <si>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</si>
  <si>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</si>
  <si>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</si>
  <si>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</si>
  <si>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</si>
  <si>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</si>
  <si>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</si>
  <si>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</si>
  <si>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</si>
  <si>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</si>
  <si>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</si>
  <si>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</si>
  <si>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</si>
  <si>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</si>
  <si>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</si>
  <si>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</si>
  <si>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</si>
  <si>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</si>
  <si>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</si>
  <si>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</si>
  <si>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</si>
  <si>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</si>
  <si>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</si>
  <si>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</si>
  <si>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</si>
  <si>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</si>
  <si>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</si>
  <si>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</si>
  <si>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</si>
  <si>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</si>
  <si>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</si>
  <si>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</si>
  <si>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</si>
  <si>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</si>
  <si>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</si>
  <si>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</si>
  <si>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</si>
  <si>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</si>
  <si>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</si>
  <si>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</si>
  <si>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</si>
  <si>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</si>
  <si>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</si>
  <si>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</si>
  <si>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</si>
  <si>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</si>
  <si>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</si>
  <si>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</si>
  <si>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</si>
  <si>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</si>
  <si>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</si>
  <si>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</si>
  <si>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</si>
  <si>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</si>
  <si>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</si>
  <si>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</si>
  <si>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</si>
  <si>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</si>
  <si>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</si>
  <si>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</si>
  <si>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</si>
  <si>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</si>
  <si>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</si>
  <si>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</si>
  <si>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</si>
  <si>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</si>
  <si>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</si>
  <si>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</si>
  <si>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</si>
  <si>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</si>
  <si>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</si>
  <si>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</si>
  <si>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</si>
  <si>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</si>
  <si>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</si>
  <si>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</si>
  <si>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</si>
  <si>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</si>
  <si>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</si>
  <si>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</si>
  <si>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</si>
  <si>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</si>
  <si>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</si>
  <si>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</si>
  <si>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</si>
  <si>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</si>
  <si>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</si>
  <si>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</si>
  <si>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</si>
  <si>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</si>
  <si>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</si>
  <si>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</si>
  <si>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</si>
  <si>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</si>
  <si>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</si>
  <si>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</si>
  <si>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</si>
  <si>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</si>
  <si>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</si>
  <si>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</si>
  <si>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</si>
  <si>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</si>
  <si>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</si>
  <si>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</si>
  <si>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</si>
  <si>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</si>
  <si>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</si>
  <si>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</si>
  <si>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</si>
  <si>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</si>
  <si>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</si>
  <si>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</si>
  <si>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</si>
  <si>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</si>
  <si>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</si>
  <si>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</si>
  <si>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</si>
  <si>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</si>
  <si>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</si>
  <si>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</si>
  <si>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</si>
  <si>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</si>
  <si>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</si>
  <si>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</si>
  <si>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</si>
  <si>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</si>
  <si>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</si>
  <si>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</si>
  <si>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</si>
  <si>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</si>
  <si>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</si>
  <si>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</si>
  <si>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</si>
  <si>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</si>
  <si>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</si>
  <si>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</si>
  <si>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</si>
  <si>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</si>
  <si>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</si>
  <si>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</si>
  <si>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</si>
  <si>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</si>
  <si>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</si>
  <si>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</si>
  <si>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</si>
  <si>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</si>
  <si>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</si>
  <si>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</si>
  <si>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</si>
  <si>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</si>
  <si>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</si>
  <si>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</si>
  <si>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</si>
  <si>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</si>
  <si>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</si>
  <si>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</si>
  <si>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</si>
  <si>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</si>
  <si>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</si>
  <si>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</si>
  <si>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</si>
  <si>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</si>
  <si>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</si>
  <si>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</si>
  <si>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</si>
  <si>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</si>
  <si>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</si>
  <si>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</si>
  <si>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</si>
  <si>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</si>
  <si>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</si>
  <si>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</si>
  <si>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</si>
  <si>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</si>
  <si>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</si>
  <si>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</si>
  <si>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</si>
  <si>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</si>
  <si>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</si>
  <si>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</si>
  <si>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</si>
  <si>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</si>
  <si>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</si>
  <si>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</si>
  <si>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</si>
  <si>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</si>
  <si>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</si>
  <si>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</si>
  <si>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</si>
  <si>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</si>
  <si>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</si>
  <si>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</si>
  <si>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</si>
  <si>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</si>
  <si>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</si>
  <si>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</si>
  <si>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</si>
  <si>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</si>
  <si>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</si>
  <si>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</si>
  <si>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</si>
  <si>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</si>
  <si>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</si>
  <si>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</si>
  <si>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</si>
  <si>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</si>
  <si>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</si>
  <si>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</si>
  <si>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</si>
  <si>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</si>
  <si>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</si>
  <si>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</si>
  <si>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</si>
  <si>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</si>
  <si>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</si>
  <si>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</si>
  <si>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</si>
  <si>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</si>
  <si>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</si>
  <si>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</si>
  <si>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</si>
  <si>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</si>
  <si>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</si>
  <si>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</si>
  <si>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</si>
  <si>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</si>
  <si>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</si>
  <si>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</si>
  <si>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</si>
  <si>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</si>
  <si>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</si>
  <si>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</si>
  <si>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</si>
  <si>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</si>
  <si>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</si>
  <si>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</si>
  <si>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</si>
  <si>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</si>
  <si>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</si>
  <si>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</si>
  <si>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</si>
  <si>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</si>
  <si>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</si>
  <si>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</si>
  <si>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</si>
  <si>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</si>
  <si>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</si>
  <si>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</si>
  <si>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</si>
  <si>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</si>
  <si>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</si>
  <si>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</si>
  <si>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</si>
  <si>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</si>
  <si>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</si>
  <si>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</si>
  <si>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</si>
  <si>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</si>
  <si>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</si>
  <si>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</si>
  <si>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</si>
  <si>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</si>
  <si>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</si>
  <si>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</si>
  <si>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</si>
  <si>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</si>
  <si>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</si>
  <si>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</si>
  <si>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</si>
  <si>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</si>
  <si>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</si>
  <si>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</si>
  <si>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</si>
  <si>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</si>
  <si>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</si>
  <si>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</si>
  <si>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</si>
  <si>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</si>
  <si>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</si>
  <si>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</si>
  <si>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</si>
  <si>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</si>
  <si>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</si>
  <si>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</si>
  <si>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</si>
  <si>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</si>
  <si>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</si>
  <si>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</si>
  <si>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</si>
  <si>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</si>
  <si>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</si>
  <si>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</si>
  <si>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</si>
  <si>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</si>
  <si>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</si>
  <si>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</si>
  <si>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</si>
  <si>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</si>
  <si>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</si>
  <si>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</si>
  <si>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</si>
  <si>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</si>
  <si>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</si>
  <si>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</si>
  <si>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</si>
  <si>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</si>
  <si>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</si>
  <si>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</si>
  <si>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</si>
  <si>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</si>
  <si>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</si>
  <si>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</si>
  <si>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</si>
  <si>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</si>
  <si>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</si>
  <si>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</si>
  <si>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</si>
  <si>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</si>
  <si>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</si>
  <si>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</si>
  <si>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</si>
  <si>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</si>
  <si>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</si>
  <si>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</si>
  <si>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</si>
  <si>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</si>
  <si>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</si>
  <si>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</si>
  <si>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</si>
  <si>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</si>
  <si>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</si>
  <si>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</si>
  <si>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</si>
  <si>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</si>
  <si>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</si>
  <si>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</si>
  <si>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</si>
  <si>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</si>
  <si>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</si>
  <si>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</si>
  <si>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</si>
  <si>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</si>
  <si>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</si>
  <si>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</si>
  <si>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</si>
  <si>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</si>
  <si>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</si>
  <si>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</si>
  <si>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</si>
  <si>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</si>
  <si>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</si>
  <si>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</si>
  <si>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</si>
  <si>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</si>
  <si>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</si>
  <si>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</si>
  <si>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</si>
  <si>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</si>
  <si>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</si>
  <si>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</si>
  <si>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</si>
  <si>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</si>
  <si>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</si>
  <si>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</si>
  <si>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</si>
  <si>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</si>
  <si>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</si>
  <si>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</si>
  <si>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</si>
  <si>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</si>
  <si>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</si>
  <si>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</si>
  <si>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</si>
  <si>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</si>
  <si>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</si>
  <si>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</si>
  <si>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</si>
  <si>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</si>
  <si>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</si>
  <si>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</si>
  <si>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</si>
  <si>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</si>
  <si>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</si>
  <si>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</si>
  <si>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</si>
  <si>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</si>
  <si>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</si>
  <si>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</si>
  <si>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</si>
  <si>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</si>
  <si>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</si>
  <si>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</si>
  <si>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</si>
  <si>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</si>
  <si>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</si>
  <si>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</si>
  <si>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</si>
  <si>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</si>
  <si>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</si>
  <si>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</si>
  <si>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</si>
  <si>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</si>
  <si>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</si>
  <si>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</si>
  <si>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</si>
  <si>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</si>
  <si>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</si>
  <si>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</si>
  <si>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</si>
  <si>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</si>
  <si>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</si>
  <si>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</si>
  <si>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</si>
  <si>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</si>
  <si>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</si>
  <si>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</si>
  <si>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</si>
  <si>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</si>
  <si>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</si>
  <si>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</si>
  <si>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</si>
  <si>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</si>
  <si>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</si>
  <si>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</si>
  <si>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</si>
  <si>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</si>
  <si>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</si>
  <si>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</si>
  <si>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</si>
  <si>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</si>
  <si>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</si>
  <si>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</si>
  <si>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</si>
  <si>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</si>
  <si>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</si>
  <si>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</si>
  <si>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</si>
  <si>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</si>
  <si>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</si>
  <si>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</si>
  <si>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</si>
  <si>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</si>
  <si>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</si>
  <si>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</si>
  <si>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</si>
  <si>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</si>
  <si>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</si>
  <si>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</si>
  <si>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</si>
  <si>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</si>
  <si>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</si>
  <si>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</si>
  <si>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</si>
  <si>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</si>
  <si>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</si>
  <si>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</si>
  <si>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</si>
  <si>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</si>
  <si>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</si>
  <si>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</si>
  <si>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</si>
  <si>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</si>
  <si>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</si>
  <si>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</si>
  <si>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</si>
  <si>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</si>
  <si>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</si>
  <si>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</si>
  <si>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</si>
  <si>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</si>
  <si>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</si>
  <si>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</si>
  <si>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</si>
  <si>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</si>
  <si>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</si>
  <si>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</si>
  <si>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</si>
  <si>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</si>
  <si>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</si>
  <si>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</si>
  <si>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</si>
  <si>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</si>
  <si>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</si>
  <si>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</si>
  <si>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</si>
  <si>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</si>
  <si>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</si>
  <si>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</si>
  <si>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</si>
  <si>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</si>
  <si>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</si>
  <si>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</si>
  <si>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</si>
  <si>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</si>
  <si>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</si>
  <si>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</si>
  <si>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</si>
  <si>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</si>
  <si>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</si>
  <si>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</si>
  <si>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</si>
  <si>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</si>
  <si>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</si>
  <si>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</si>
  <si>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</si>
  <si>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</si>
  <si>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</si>
  <si>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</si>
  <si>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</si>
  <si>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</si>
  <si>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</si>
  <si>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</si>
  <si>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</si>
  <si>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</si>
  <si>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</si>
  <si>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</si>
  <si>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</si>
  <si>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</si>
  <si>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</si>
  <si>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</si>
  <si>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</si>
  <si>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</si>
  <si>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</si>
  <si>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</si>
  <si>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</si>
  <si>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</si>
  <si>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</si>
  <si>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</si>
  <si>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</si>
  <si>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</si>
  <si>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</si>
  <si>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</si>
  <si>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</si>
  <si>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</si>
  <si>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</si>
  <si>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</si>
  <si>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</si>
  <si>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</si>
  <si>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</si>
  <si>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</si>
  <si>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</si>
  <si>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</si>
  <si>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</si>
  <si>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</si>
  <si>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</si>
  <si>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</si>
  <si>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</si>
  <si>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</si>
  <si>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</si>
  <si>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</si>
  <si>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</si>
  <si>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</si>
  <si>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</si>
  <si>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</si>
  <si>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</si>
  <si>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</si>
  <si>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</si>
  <si>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</si>
  <si>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</si>
  <si>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</si>
  <si>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</si>
  <si>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</si>
  <si>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</si>
  <si>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</si>
  <si>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</si>
  <si>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</si>
  <si>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</si>
  <si>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</si>
  <si>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</si>
  <si>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</si>
  <si>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</si>
  <si>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</si>
  <si>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</si>
  <si>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</si>
  <si>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</si>
  <si>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</si>
  <si>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</si>
  <si>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</si>
  <si>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</si>
  <si>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</si>
  <si>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</si>
  <si>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</si>
  <si>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</si>
  <si>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</si>
  <si>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</si>
  <si>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</si>
  <si>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</si>
  <si>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</si>
  <si>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</si>
  <si>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</si>
  <si>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</si>
  <si>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</si>
  <si>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</si>
  <si>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</si>
  <si>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</si>
  <si>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</si>
  <si>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</si>
  <si>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</si>
  <si>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</si>
  <si>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</si>
  <si>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</si>
  <si>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</si>
  <si>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</si>
  <si>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</si>
  <si>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</si>
  <si>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</si>
  <si>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</si>
  <si>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</si>
  <si>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</si>
  <si>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</si>
  <si>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</si>
  <si>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</si>
  <si>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</si>
  <si>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</si>
  <si>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</si>
  <si>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</si>
  <si>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</si>
  <si>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</si>
  <si>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</si>
  <si>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</si>
  <si>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</si>
  <si>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</si>
  <si>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</si>
  <si>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</si>
  <si>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</si>
  <si>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</si>
  <si>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</si>
  <si>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</si>
  <si>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</si>
  <si>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</si>
  <si>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</si>
  <si>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</si>
  <si>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</si>
  <si>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</si>
  <si>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</si>
  <si>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</si>
  <si>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</si>
  <si>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</si>
  <si>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</si>
  <si>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</si>
  <si>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</si>
  <si>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</si>
  <si>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</si>
  <si>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</si>
  <si>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</si>
  <si>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</si>
  <si>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</si>
  <si>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</si>
  <si>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</si>
  <si>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</si>
  <si>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</si>
  <si>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</si>
  <si>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</si>
  <si>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</si>
  <si>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</si>
  <si>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</si>
  <si>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</si>
  <si>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</si>
  <si>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</si>
  <si>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</si>
  <si>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</si>
  <si>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</si>
  <si>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</si>
  <si>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</si>
  <si>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</si>
  <si>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</si>
  <si>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</si>
  <si>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</si>
  <si>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</si>
  <si>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</si>
  <si>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</si>
  <si>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</si>
  <si>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</si>
  <si>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</si>
  <si>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</si>
  <si>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</si>
  <si>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</si>
  <si>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</si>
  <si>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</si>
  <si>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</si>
  <si>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</si>
  <si>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</si>
  <si>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</si>
  <si>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</si>
  <si>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</si>
  <si>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</si>
  <si>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</si>
  <si>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</si>
  <si>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</si>
  <si>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</si>
  <si>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</si>
  <si>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</si>
  <si>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</si>
  <si>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</si>
  <si>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</si>
  <si>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</si>
  <si>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</si>
  <si>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</si>
  <si>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</si>
  <si>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</si>
  <si>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</si>
  <si>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</si>
  <si>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</si>
  <si>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</si>
  <si>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</si>
  <si>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</si>
  <si>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</si>
  <si>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</si>
  <si>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</si>
  <si>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</si>
  <si>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</si>
  <si>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</si>
  <si>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</si>
  <si>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</si>
  <si>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</si>
  <si>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</si>
  <si>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</si>
  <si>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</si>
  <si>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</si>
  <si>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</si>
  <si>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</si>
  <si>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</si>
  <si>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</si>
  <si>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</si>
  <si>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</si>
  <si>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</si>
  <si>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</si>
  <si>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</si>
  <si>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</si>
  <si>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</si>
  <si>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</si>
  <si>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</si>
  <si>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</si>
  <si>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</si>
  <si>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</si>
  <si>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</si>
  <si>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</si>
  <si>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</si>
  <si>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</si>
  <si>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</si>
  <si>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</si>
  <si>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</si>
  <si>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</si>
  <si>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</si>
  <si>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</si>
  <si>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</si>
  <si>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</si>
  <si>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</si>
  <si>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</si>
  <si>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</si>
  <si>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</si>
  <si>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</si>
  <si>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</si>
  <si>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</si>
  <si>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</si>
  <si>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</si>
  <si>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</si>
  <si>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</si>
  <si>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</si>
  <si>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</si>
  <si>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</si>
  <si>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</si>
  <si>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</si>
  <si>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</si>
  <si>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</si>
  <si>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</si>
  <si>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</si>
  <si>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</si>
  <si>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</si>
  <si>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</si>
  <si>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</si>
  <si>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</si>
  <si>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</si>
  <si>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</si>
  <si>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</si>
  <si>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</si>
  <si>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</si>
  <si>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</si>
  <si>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</si>
  <si>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</si>
  <si>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</si>
  <si>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</si>
  <si>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</si>
  <si>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</si>
  <si>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</si>
  <si>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</si>
  <si>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</si>
  <si>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</si>
  <si>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</si>
  <si>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</si>
  <si>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</si>
  <si>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</si>
  <si>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</si>
  <si>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</si>
  <si>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</si>
  <si>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</si>
  <si>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</si>
  <si>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</si>
  <si>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</si>
  <si>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</si>
  <si>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</si>
  <si>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</si>
  <si>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</si>
  <si>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</si>
  <si>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</si>
  <si>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</si>
  <si>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</si>
  <si>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</si>
  <si>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</si>
  <si>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</si>
  <si>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</si>
  <si>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</si>
  <si>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</si>
  <si>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</si>
  <si>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</si>
  <si>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</si>
  <si>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</si>
  <si>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</si>
  <si>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</si>
  <si>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</si>
  <si>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</si>
  <si>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</si>
  <si>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</si>
  <si>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</si>
  <si>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</si>
  <si>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</si>
  <si>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</si>
  <si>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</si>
  <si>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</si>
  <si>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</si>
  <si>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</si>
  <si>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</si>
  <si>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</si>
  <si>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</si>
  <si>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</si>
  <si>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</si>
  <si>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</si>
  <si>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</si>
  <si>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</si>
  <si>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</si>
  <si>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</si>
  <si>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</si>
  <si>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</si>
  <si>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</si>
  <si>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</si>
  <si>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</si>
  <si>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</si>
  <si>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</si>
  <si>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</si>
  <si>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</si>
  <si>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</si>
  <si>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</si>
  <si>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</si>
  <si>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</si>
  <si>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</si>
  <si>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</si>
  <si>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</si>
  <si>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</si>
  <si>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</si>
  <si>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</si>
  <si>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</si>
  <si>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</si>
  <si>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</si>
  <si>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</si>
  <si>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</si>
  <si>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</si>
  <si>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</si>
  <si>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</si>
  <si>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</si>
  <si>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</si>
  <si>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</si>
  <si>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</si>
  <si>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</si>
  <si>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</si>
  <si>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</si>
  <si>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</si>
  <si>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</si>
  <si>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</si>
  <si>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</si>
  <si>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</si>
  <si>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</si>
  <si>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</si>
  <si>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</si>
  <si>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</si>
  <si>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</si>
  <si>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</si>
  <si>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</si>
  <si>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</si>
  <si>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</si>
  <si>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</si>
  <si>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</si>
  <si>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</si>
  <si>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</si>
  <si>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</si>
  <si>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</si>
  <si>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</si>
  <si>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</si>
  <si>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</si>
  <si>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</si>
  <si>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</si>
  <si>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</si>
  <si>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</si>
  <si>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</si>
  <si>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</si>
  <si>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</si>
  <si>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</si>
  <si>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</si>
  <si>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</si>
  <si>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</si>
  <si>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</si>
  <si>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</si>
  <si>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</si>
  <si>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</si>
  <si>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</si>
  <si>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</si>
  <si>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</si>
  <si>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</si>
  <si>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</si>
  <si>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</si>
  <si>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</si>
  <si>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</si>
  <si>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</si>
  <si>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</si>
  <si>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</si>
  <si>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</si>
  <si>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</si>
  <si>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</si>
  <si>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</si>
  <si>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</si>
  <si>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</si>
  <si>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</si>
  <si>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</si>
  <si>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</si>
  <si>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</si>
  <si>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</si>
  <si>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</si>
  <si>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</si>
  <si>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</si>
  <si>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</si>
  <si>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</si>
  <si>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</si>
  <si>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</si>
  <si>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</si>
  <si>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</si>
  <si>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</si>
  <si>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</si>
  <si>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</si>
  <si>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</si>
  <si>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</si>
  <si>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</si>
  <si>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</si>
  <si>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</si>
  <si>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</si>
  <si>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</si>
  <si>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</si>
  <si>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</si>
  <si>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</si>
  <si>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</si>
  <si>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</si>
  <si>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</si>
  <si>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</si>
  <si>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</si>
  <si>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</si>
  <si>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</si>
  <si>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</si>
  <si>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</si>
  <si>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</si>
  <si>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</si>
  <si>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</si>
  <si>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</si>
  <si>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</si>
  <si>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</si>
  <si>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</si>
  <si>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</si>
  <si>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</si>
  <si>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</si>
  <si>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</si>
  <si>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</si>
  <si>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</si>
  <si>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</si>
  <si>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</si>
  <si>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</si>
  <si>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</si>
  <si>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</si>
  <si>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</si>
  <si>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</si>
  <si>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</si>
  <si>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</si>
  <si>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</si>
  <si>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</si>
  <si>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</si>
  <si>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</si>
  <si>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</si>
  <si>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</si>
  <si>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</si>
  <si>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</si>
  <si>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</si>
  <si>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</si>
  <si>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</si>
  <si>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</si>
  <si>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</si>
  <si>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</si>
  <si>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</si>
  <si>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</si>
  <si>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</si>
  <si>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</si>
  <si>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</si>
  <si>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</si>
  <si>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</si>
  <si>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</si>
  <si>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</si>
  <si>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</si>
  <si>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</si>
  <si>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</si>
  <si>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</si>
  <si>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</si>
  <si>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</si>
  <si>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</si>
  <si>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</si>
  <si>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</si>
  <si>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</si>
  <si>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</si>
  <si>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</si>
  <si>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</si>
  <si>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</si>
  <si>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</si>
  <si>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</si>
  <si>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</si>
  <si>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</si>
  <si>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</si>
  <si>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</si>
  <si>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</si>
  <si>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</si>
  <si>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</si>
  <si>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</si>
  <si>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</si>
  <si>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</si>
  <si>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</si>
  <si>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</si>
  <si>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</si>
  <si>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</si>
  <si>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</si>
  <si>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</si>
  <si>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</si>
  <si>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</si>
  <si>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</si>
  <si>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</si>
  <si>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</si>
  <si>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</si>
  <si>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</si>
  <si>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</si>
  <si>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</si>
  <si>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</si>
  <si>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</si>
  <si>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</si>
  <si>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</si>
  <si>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</si>
  <si>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</si>
  <si>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</si>
  <si>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</si>
  <si>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</si>
  <si>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</si>
  <si>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</si>
  <si>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</si>
  <si>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</si>
  <si>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</si>
  <si>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</si>
  <si>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</si>
  <si>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</si>
  <si>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</si>
  <si>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</si>
  <si>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</si>
  <si>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</si>
  <si>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</si>
  <si>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</si>
  <si>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</si>
  <si>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</si>
  <si>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</si>
  <si>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</si>
  <si>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</si>
  <si>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</si>
  <si>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</si>
  <si>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</si>
  <si>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</si>
  <si>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</si>
  <si>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</si>
  <si>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</si>
  <si>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</si>
  <si>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</si>
  <si>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</si>
  <si>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</si>
  <si>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</si>
  <si>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</si>
  <si>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</si>
  <si>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</si>
  <si>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</si>
  <si>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</si>
  <si>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</si>
  <si>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</si>
  <si>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</si>
  <si>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</si>
  <si>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</si>
  <si>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</si>
  <si>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</si>
  <si>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</si>
  <si>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</si>
  <si>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</si>
  <si>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</si>
  <si>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</si>
  <si>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</si>
  <si>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</si>
  <si>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</si>
  <si>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</si>
  <si>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</si>
  <si>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</si>
  <si>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</si>
  <si>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</si>
  <si>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</si>
  <si>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</si>
  <si>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</si>
  <si>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</si>
  <si>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</si>
  <si>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</si>
  <si>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</si>
  <si>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</si>
  <si>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</si>
  <si>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</si>
  <si>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</si>
  <si>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</si>
  <si>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</si>
  <si>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</si>
  <si>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</si>
  <si>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</si>
  <si>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</si>
  <si>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</si>
  <si>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</si>
  <si>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</si>
  <si>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</si>
  <si>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</si>
  <si>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</si>
  <si>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</si>
  <si>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</si>
  <si>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</si>
  <si>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</si>
  <si>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</si>
  <si>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</si>
  <si>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</si>
  <si>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</si>
  <si>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</si>
  <si>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</si>
  <si>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</si>
  <si>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</si>
  <si>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</si>
  <si>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</si>
  <si>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</si>
  <si>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</si>
  <si>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</si>
  <si>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</si>
  <si>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</si>
  <si>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</si>
  <si>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</si>
  <si>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</si>
  <si>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</si>
  <si>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</si>
  <si>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</si>
  <si>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</si>
  <si>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</si>
  <si>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</si>
  <si>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</si>
  <si>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</si>
  <si>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</si>
  <si>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</si>
  <si>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</si>
  <si>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</si>
  <si>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</si>
  <si>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</si>
  <si>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</si>
  <si>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</si>
  <si>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</si>
  <si>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</si>
  <si>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</si>
  <si>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</si>
  <si>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</si>
  <si>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</si>
  <si>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</si>
  <si>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</si>
  <si>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</si>
  <si>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</si>
  <si>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</si>
  <si>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</si>
  <si>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</si>
  <si>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</si>
  <si>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</si>
  <si>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</si>
  <si>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</si>
  <si>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</si>
  <si>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</si>
  <si>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</si>
  <si>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</si>
  <si>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</si>
  <si>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</si>
  <si>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</si>
  <si>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</si>
  <si>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</si>
  <si>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</si>
  <si>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</si>
  <si>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</si>
  <si>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</si>
  <si>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</si>
  <si>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</si>
  <si>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</si>
  <si>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</si>
  <si>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</si>
  <si>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</si>
  <si>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</si>
  <si>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</si>
  <si>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</si>
  <si>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</si>
  <si>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</si>
  <si>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</si>
  <si>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</si>
  <si>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</si>
  <si>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</si>
  <si>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</si>
  <si>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</si>
  <si>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</si>
  <si>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</si>
  <si>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</si>
  <si>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</si>
  <si>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</si>
  <si>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</si>
  <si>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</si>
  <si>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</si>
  <si>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</si>
  <si>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</si>
  <si>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</si>
  <si>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</si>
  <si>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</si>
  <si>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</si>
  <si>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</si>
  <si>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</si>
  <si>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</si>
  <si>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</si>
  <si>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</si>
  <si>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</si>
  <si>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</si>
  <si>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</si>
  <si>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</si>
  <si>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</si>
  <si>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</si>
  <si>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</si>
  <si>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</si>
  <si>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</si>
  <si>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</si>
  <si>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</si>
  <si>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</si>
  <si>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</si>
  <si>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</si>
  <si>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</si>
  <si>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</si>
  <si>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</si>
  <si>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</si>
  <si>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</si>
  <si>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</si>
  <si>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</si>
  <si>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</si>
  <si>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</si>
  <si>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</si>
  <si>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</si>
  <si>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</si>
  <si>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</si>
  <si>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</si>
  <si>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</si>
  <si>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</si>
  <si>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</si>
  <si>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</si>
  <si>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</si>
  <si>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</si>
  <si>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</si>
  <si>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</si>
  <si>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</si>
  <si>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</si>
  <si>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</si>
  <si>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</si>
  <si>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</si>
  <si>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</si>
  <si>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</si>
  <si>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</si>
  <si>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</si>
  <si>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</si>
  <si>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</si>
  <si>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</si>
  <si>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</si>
  <si>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</si>
  <si>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</si>
  <si>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</si>
  <si>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</si>
  <si>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</si>
  <si>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</si>
  <si>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</si>
  <si>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</si>
  <si>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</si>
  <si>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</si>
  <si>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</si>
  <si>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</si>
  <si>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</si>
  <si>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</si>
  <si>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</si>
  <si>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</si>
  <si>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</si>
  <si>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</si>
  <si>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</si>
  <si>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</si>
  <si>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</si>
  <si>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</si>
  <si>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</si>
  <si>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</si>
  <si>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</si>
  <si>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</si>
  <si>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</si>
  <si>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</si>
  <si>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</si>
  <si>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</si>
  <si>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</si>
  <si>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</si>
  <si>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</si>
  <si>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</si>
  <si>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</si>
  <si>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</si>
  <si>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</si>
  <si>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</si>
  <si>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</si>
  <si>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</si>
  <si>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</si>
  <si>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</si>
  <si>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</si>
  <si>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</si>
  <si>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</si>
  <si>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</si>
  <si>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</si>
  <si>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</si>
  <si>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</si>
  <si>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</si>
  <si>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</si>
  <si>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</si>
  <si>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</si>
  <si>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</si>
  <si>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</si>
  <si>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</si>
  <si>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</si>
  <si>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</si>
  <si>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</si>
  <si>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</si>
  <si>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</si>
  <si>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</si>
  <si>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</si>
  <si>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</si>
  <si>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</si>
  <si>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</si>
  <si>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</si>
  <si>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</si>
  <si>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</si>
  <si>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</si>
  <si>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</si>
  <si>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</si>
  <si>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</si>
  <si>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</si>
  <si>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</si>
  <si>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</si>
  <si>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</si>
  <si>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</si>
  <si>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</si>
  <si>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</si>
  <si>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</si>
  <si>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</si>
  <si>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</si>
  <si>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</si>
  <si>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</si>
  <si>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</si>
  <si>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</si>
  <si>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</si>
  <si>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</si>
  <si>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</si>
  <si>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</si>
  <si>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</si>
  <si>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</si>
  <si>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</si>
  <si>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</si>
  <si>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</si>
  <si>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</si>
  <si>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</si>
  <si>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</si>
  <si>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</si>
  <si>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</si>
  <si>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</si>
  <si>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</si>
  <si>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</si>
  <si>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</si>
  <si>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</si>
  <si>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</si>
  <si>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</si>
  <si>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</si>
  <si>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</si>
  <si>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</si>
  <si>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</si>
  <si>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</si>
  <si>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</si>
  <si>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</si>
  <si>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</si>
  <si>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</si>
  <si>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</si>
  <si>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</si>
  <si>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</si>
  <si>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</si>
  <si>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</si>
  <si>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</si>
  <si>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</si>
  <si>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</si>
  <si>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</si>
  <si>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</si>
  <si>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</si>
  <si>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</si>
  <si>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</si>
  <si>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</si>
  <si>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</si>
  <si>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</si>
  <si>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</si>
  <si>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</si>
  <si>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</si>
  <si>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</si>
  <si>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</si>
  <si>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</si>
  <si>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</si>
  <si>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</si>
  <si>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</si>
  <si>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</si>
  <si>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</si>
  <si>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</si>
  <si>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</si>
  <si>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</si>
  <si>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</si>
  <si>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</si>
  <si>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</si>
  <si>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</si>
  <si>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</si>
  <si>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</si>
  <si>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</si>
  <si>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</si>
  <si>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</si>
  <si>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</si>
  <si>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</si>
  <si>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</si>
  <si>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</si>
  <si>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</si>
  <si>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</si>
  <si>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</si>
  <si>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</si>
  <si>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</si>
  <si>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</si>
  <si>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</si>
  <si>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</si>
  <si>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</si>
  <si>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</si>
  <si>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</si>
  <si>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</si>
  <si>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</si>
  <si>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</si>
  <si>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</si>
  <si>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</si>
  <si>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</si>
  <si>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</si>
  <si>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</si>
  <si>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</si>
  <si>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</si>
  <si>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</si>
  <si>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</si>
  <si>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</si>
  <si>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</si>
  <si>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</si>
  <si>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</si>
  <si>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</si>
  <si>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</si>
  <si>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</si>
  <si>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</si>
  <si>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</si>
  <si>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</si>
  <si>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</si>
  <si>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</si>
  <si>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</si>
  <si>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</si>
  <si>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</si>
  <si>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</si>
  <si>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</si>
  <si>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</si>
  <si>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</si>
  <si>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</si>
  <si>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</si>
  <si>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</si>
  <si>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</si>
  <si>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</si>
  <si>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</si>
  <si>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</si>
  <si>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</si>
  <si>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</si>
  <si>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</si>
  <si>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</si>
  <si>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</si>
  <si>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</si>
  <si>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</si>
  <si>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</si>
  <si>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</si>
  <si>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</si>
  <si>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</si>
  <si>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</si>
  <si>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</si>
  <si>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</si>
  <si>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</si>
  <si>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</si>
  <si>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</si>
  <si>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</si>
  <si>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</si>
  <si>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</si>
  <si>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</si>
  <si>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</si>
  <si>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</si>
  <si>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</si>
  <si>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</si>
  <si>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</si>
  <si>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</si>
  <si>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</si>
  <si>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</si>
  <si>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</si>
  <si>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</si>
  <si>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</si>
  <si>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</si>
  <si>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</si>
  <si>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</si>
  <si>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</si>
  <si>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</si>
  <si>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</si>
  <si>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</si>
  <si>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</si>
  <si>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</si>
  <si>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</si>
  <si>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</si>
  <si>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</si>
  <si>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</si>
  <si>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</si>
  <si>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</si>
  <si>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</si>
  <si>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</si>
  <si>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</si>
  <si>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</si>
  <si>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</si>
  <si>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</si>
  <si>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</si>
  <si>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</si>
  <si>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</si>
  <si>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</si>
  <si>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</si>
  <si>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</si>
  <si>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</si>
  <si>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</si>
  <si>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</si>
  <si>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</si>
  <si>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</si>
  <si>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</si>
  <si>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</si>
  <si>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</si>
  <si>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</si>
  <si>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</si>
  <si>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</si>
  <si>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</si>
  <si>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</si>
  <si>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</si>
  <si>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</si>
  <si>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</si>
  <si>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</si>
  <si>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</si>
  <si>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</si>
  <si>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</si>
  <si>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</si>
  <si>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</si>
  <si>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</si>
  <si>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</si>
  <si>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</si>
  <si>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</si>
  <si>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</si>
  <si>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</si>
  <si>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</si>
  <si>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</si>
  <si>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</si>
  <si>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</si>
  <si>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</si>
  <si>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</si>
  <si>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</si>
  <si>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</si>
  <si>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</si>
  <si>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</si>
  <si>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</si>
  <si>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</si>
  <si>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</si>
  <si>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</si>
  <si>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</si>
  <si>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</si>
  <si>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</si>
  <si>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</si>
  <si>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</si>
  <si>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</si>
  <si>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</si>
  <si>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</si>
  <si>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</si>
  <si>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</si>
  <si>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</si>
  <si>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</si>
  <si>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</si>
  <si>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</si>
  <si>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</si>
  <si>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</si>
  <si>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</si>
  <si>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</si>
  <si>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</si>
  <si>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</si>
  <si>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</si>
  <si>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</si>
  <si>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</si>
  <si>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</si>
  <si>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</si>
  <si>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</si>
  <si>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</si>
  <si>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</si>
  <si>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</si>
  <si>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</si>
  <si>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</si>
  <si>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</si>
  <si>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</si>
  <si>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</si>
  <si>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</si>
  <si>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</si>
  <si>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</si>
  <si>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</si>
  <si>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</si>
  <si>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</si>
  <si>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</si>
  <si>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</si>
  <si>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</si>
  <si>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</si>
  <si>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</si>
  <si>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</si>
  <si>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</si>
  <si>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</si>
  <si>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</si>
  <si>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</si>
  <si>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</si>
  <si>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</si>
  <si>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</si>
  <si>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</si>
  <si>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</si>
  <si>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</si>
  <si>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</si>
  <si>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</si>
  <si>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</si>
  <si>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</si>
  <si>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</si>
  <si>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</si>
  <si>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</si>
  <si>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</si>
  <si>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</si>
  <si>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</si>
  <si>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</si>
  <si>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</si>
  <si>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</si>
  <si>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</si>
  <si>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</si>
  <si>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</si>
  <si>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</si>
  <si>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</si>
  <si>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</si>
  <si>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</si>
  <si>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</si>
  <si>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</si>
  <si>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</si>
  <si>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</si>
  <si>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</si>
  <si>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</si>
  <si>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</si>
  <si>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</si>
  <si>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</si>
  <si>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</si>
  <si>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</si>
  <si>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</si>
  <si>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</si>
  <si>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</si>
  <si>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</si>
  <si>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</si>
  <si>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</si>
  <si>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</si>
  <si>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</si>
  <si>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</si>
  <si>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</si>
  <si>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</si>
  <si>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</si>
  <si>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</si>
  <si>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</si>
  <si>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</si>
  <si>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</si>
  <si>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</si>
  <si>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</si>
  <si>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</si>
  <si>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</si>
  <si>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</si>
  <si>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</si>
  <si>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</si>
  <si>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</si>
  <si>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</si>
  <si>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</si>
  <si>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</si>
  <si>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</si>
  <si>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</si>
  <si>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</si>
  <si>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</si>
  <si>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</si>
  <si>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</si>
  <si>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</si>
  <si>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</si>
  <si>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</si>
  <si>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</si>
  <si>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</si>
  <si>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</si>
  <si>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</si>
  <si>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</si>
  <si>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</si>
  <si>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</si>
  <si>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</si>
  <si>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</si>
  <si>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</si>
  <si>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</si>
  <si>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</si>
  <si>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</si>
  <si>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</si>
  <si>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</si>
  <si>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</si>
  <si>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</si>
  <si>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</si>
  <si>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</si>
  <si>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</si>
  <si>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</si>
  <si>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</si>
  <si>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</si>
  <si>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</si>
  <si>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</si>
  <si>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</si>
  <si>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</si>
  <si>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</si>
  <si>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</si>
  <si>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</si>
  <si>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</si>
  <si>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</si>
  <si>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</si>
  <si>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</si>
  <si>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</si>
  <si>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</si>
  <si>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</si>
  <si>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</si>
  <si>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</si>
  <si>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</si>
  <si>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</si>
  <si>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</si>
  <si>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</si>
  <si>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</si>
  <si>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</si>
  <si>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</si>
  <si>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</si>
  <si>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</si>
  <si>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</si>
  <si>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</si>
  <si>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</si>
  <si>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</si>
  <si>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</si>
  <si>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</si>
  <si>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</si>
  <si>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</si>
  <si>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</si>
  <si>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</si>
  <si>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</si>
  <si>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</si>
  <si>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</si>
  <si>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</si>
  <si>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</si>
  <si>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</si>
  <si>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</si>
  <si>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</si>
  <si>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</si>
  <si>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</si>
  <si>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</si>
  <si>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</si>
  <si>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</si>
  <si>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</si>
  <si>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</si>
  <si>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</si>
  <si>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</si>
  <si>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</si>
  <si>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</si>
  <si>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</si>
  <si>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</si>
  <si>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</si>
  <si>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</si>
  <si>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</si>
  <si>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</si>
  <si>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</si>
  <si>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</si>
  <si>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</si>
  <si>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</si>
  <si>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</si>
  <si>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</si>
  <si>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</si>
  <si>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</si>
  <si>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</si>
  <si>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</si>
  <si>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</si>
  <si>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</si>
  <si>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</si>
  <si>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</si>
  <si>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</si>
  <si>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</si>
  <si>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</si>
  <si>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</si>
  <si>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</si>
  <si>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</si>
  <si>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</si>
  <si>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</si>
  <si>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</si>
  <si>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</si>
  <si>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</si>
  <si>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</si>
  <si>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</si>
  <si>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</si>
  <si>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</si>
  <si>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</si>
  <si>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</si>
  <si>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</si>
  <si>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</si>
  <si>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</si>
  <si>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</si>
  <si>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</si>
  <si>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</si>
  <si>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</si>
  <si>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</si>
  <si>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</si>
  <si>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</si>
  <si>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</si>
  <si>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</si>
  <si>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</si>
  <si>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</si>
  <si>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</si>
  <si>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</si>
  <si>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</si>
  <si>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</si>
  <si>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</si>
  <si>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</si>
  <si>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</si>
  <si>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</si>
  <si>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</si>
  <si>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</si>
  <si>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</si>
  <si>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</si>
  <si>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</si>
  <si>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</si>
  <si>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</si>
  <si>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</si>
  <si>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</si>
  <si>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</si>
  <si>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</si>
  <si>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</si>
  <si>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</si>
  <si>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</si>
  <si>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</si>
  <si>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</si>
  <si>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</si>
  <si>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</si>
  <si>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</si>
  <si>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</si>
  <si>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</si>
  <si>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</si>
  <si>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</si>
  <si>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</si>
  <si>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</si>
  <si>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</si>
  <si>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</si>
  <si>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</si>
  <si>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</si>
  <si>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</si>
  <si>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</si>
  <si>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</si>
  <si>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</si>
  <si>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</si>
  <si>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</si>
  <si>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</si>
  <si>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</si>
  <si>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</si>
  <si>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</si>
  <si>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</si>
  <si>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</si>
  <si>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</si>
  <si>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</si>
  <si>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</si>
  <si>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</si>
  <si>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</si>
  <si>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</si>
  <si>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</si>
  <si>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</si>
  <si>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</si>
  <si>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</si>
  <si>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</si>
  <si>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</si>
  <si>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</si>
  <si>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</si>
  <si>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</si>
  <si>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</si>
  <si>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</si>
  <si>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</si>
  <si>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</si>
  <si>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</si>
  <si>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</si>
  <si>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</si>
  <si>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</si>
  <si>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</si>
  <si>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</si>
  <si>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</si>
  <si>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</si>
  <si>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</si>
  <si>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</si>
  <si>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</si>
  <si>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</si>
  <si>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</si>
  <si>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</si>
  <si>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</si>
  <si>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</si>
  <si>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</si>
  <si>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</si>
  <si>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</si>
  <si>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</si>
  <si>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</si>
  <si>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</si>
  <si>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</si>
  <si>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</si>
  <si>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</si>
  <si>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</si>
  <si>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</si>
  <si>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</si>
  <si>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</si>
  <si>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</si>
  <si>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</si>
  <si>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</si>
  <si>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</si>
  <si>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</si>
  <si>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</si>
  <si>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</si>
  <si>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</si>
  <si>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</si>
  <si>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</si>
  <si>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</si>
  <si>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</si>
  <si>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</si>
  <si>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</si>
  <si>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</si>
  <si>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</si>
  <si>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</si>
  <si>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</si>
  <si>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</si>
  <si>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</si>
  <si>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</si>
  <si>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</si>
  <si>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</si>
  <si>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</si>
  <si>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</si>
  <si>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</si>
  <si>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</si>
  <si>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</si>
  <si>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</si>
  <si>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</si>
  <si>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</si>
  <si>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</si>
  <si>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</si>
  <si>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</si>
  <si>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</si>
  <si>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</si>
  <si>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</si>
  <si>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</si>
  <si>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</si>
  <si>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</si>
  <si>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</si>
  <si>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</si>
  <si>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</si>
  <si>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</si>
  <si>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</si>
  <si>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</si>
  <si>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</si>
  <si>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</si>
  <si>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</si>
  <si>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</si>
  <si>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</si>
  <si>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</si>
  <si>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</si>
  <si>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</si>
  <si>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</si>
  <si>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</si>
  <si>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</si>
  <si>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</si>
  <si>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</si>
  <si>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</si>
  <si>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</si>
  <si>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</si>
  <si>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</si>
  <si>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</si>
  <si>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</si>
  <si>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</si>
  <si>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</si>
  <si>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</si>
  <si>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</si>
  <si>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</si>
  <si>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</si>
  <si>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</si>
  <si>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</si>
  <si>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</si>
  <si>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</si>
  <si>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</si>
  <si>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</si>
  <si>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</si>
  <si>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</si>
  <si>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</si>
  <si>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</si>
  <si>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</si>
  <si>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</si>
  <si>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</si>
  <si>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</si>
  <si>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</si>
  <si>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</si>
  <si>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</si>
  <si>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</si>
  <si>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</si>
  <si>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</si>
  <si>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</si>
  <si>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</si>
  <si>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</si>
  <si>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</si>
  <si>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</si>
  <si>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</si>
  <si>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</si>
  <si>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</si>
  <si>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</si>
  <si>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</si>
  <si>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</si>
  <si>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</si>
  <si>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</si>
  <si>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</si>
  <si>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</si>
  <si>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</si>
  <si>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</si>
  <si>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</si>
  <si>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</si>
  <si>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</si>
  <si>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</si>
  <si>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</si>
  <si>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</si>
  <si>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</si>
  <si>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</si>
  <si>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</si>
  <si>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</si>
  <si>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</si>
  <si>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</si>
  <si>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</si>
  <si>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</si>
  <si>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</si>
  <si>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</si>
  <si>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</si>
  <si>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</si>
  <si>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</si>
  <si>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</si>
  <si>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</si>
  <si>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</si>
  <si>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</si>
  <si>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</si>
  <si>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</si>
  <si>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</si>
  <si>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</si>
  <si>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</si>
  <si>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</si>
  <si>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</si>
  <si>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</si>
  <si>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</si>
  <si>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</si>
  <si>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</si>
  <si>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</si>
  <si>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</si>
  <si>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</si>
  <si>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</si>
  <si>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</si>
  <si>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</si>
  <si>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</si>
  <si>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</si>
  <si>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</si>
  <si>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</si>
  <si>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</si>
  <si>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</si>
  <si>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</si>
  <si>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</si>
  <si>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</si>
  <si>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</si>
  <si>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</si>
  <si>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</si>
  <si>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</si>
  <si>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</si>
  <si>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</si>
  <si>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</si>
  <si>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</si>
  <si>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</si>
  <si>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</si>
  <si>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</si>
  <si>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</si>
  <si>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</si>
  <si>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</si>
  <si>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</si>
  <si>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</si>
  <si>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</si>
  <si>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</si>
  <si>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</si>
  <si>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</si>
  <si>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</si>
  <si>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</si>
  <si>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</si>
  <si>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</si>
  <si>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</si>
  <si>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</si>
  <si>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</si>
  <si>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</si>
  <si>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</si>
  <si>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</si>
  <si>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</si>
  <si>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</si>
  <si>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</si>
  <si>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</si>
  <si>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</si>
  <si>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</si>
  <si>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</si>
  <si>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</si>
  <si>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</si>
  <si>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</si>
  <si>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</si>
  <si>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</si>
  <si>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</si>
  <si>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</si>
  <si>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</si>
  <si>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</si>
  <si>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</si>
  <si>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</si>
  <si>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</si>
  <si>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</si>
  <si>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</si>
  <si>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</si>
  <si>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</si>
  <si>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</si>
  <si>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</si>
  <si>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</si>
  <si>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</si>
  <si>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</si>
  <si>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</si>
  <si>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</si>
  <si>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</si>
  <si>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</si>
  <si>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</si>
  <si>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</si>
  <si>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</si>
  <si>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</si>
  <si>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</si>
  <si>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</si>
  <si>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</si>
  <si>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</si>
  <si>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</si>
  <si>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</si>
  <si>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</si>
  <si>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</si>
  <si>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</si>
  <si>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</si>
  <si>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</si>
  <si>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</si>
  <si>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</si>
  <si>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</si>
  <si>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</si>
  <si>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</si>
  <si>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</si>
  <si>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</si>
  <si>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</si>
  <si>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</si>
  <si>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</si>
  <si>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</si>
  <si>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</si>
  <si>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</si>
  <si>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</si>
  <si>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</si>
  <si>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</si>
  <si>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</si>
  <si>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</si>
  <si>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</si>
  <si>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</si>
  <si>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</si>
  <si>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</si>
  <si>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</si>
  <si>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</si>
  <si>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</si>
  <si>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</si>
  <si>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</si>
  <si>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</si>
  <si>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</si>
  <si>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</si>
  <si>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</si>
  <si>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</si>
  <si>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</si>
  <si>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</si>
  <si>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</si>
  <si>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</si>
  <si>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</si>
  <si>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</si>
  <si>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</si>
  <si>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</si>
  <si>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</si>
  <si>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</si>
  <si>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</si>
  <si>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</si>
  <si>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</si>
  <si>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</si>
  <si>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</si>
  <si>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</si>
  <si>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</si>
  <si>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</si>
  <si>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</si>
  <si>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</si>
  <si>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</si>
  <si>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</si>
  <si>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</si>
  <si>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</si>
  <si>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</si>
  <si>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</si>
  <si>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</si>
  <si>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</si>
  <si>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</si>
  <si>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</si>
  <si>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</si>
  <si>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</si>
  <si>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</si>
  <si>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</si>
  <si>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</si>
  <si>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</si>
  <si>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</si>
  <si>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</si>
  <si>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</si>
  <si>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</si>
  <si>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</si>
  <si>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</si>
  <si>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</si>
  <si>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</si>
  <si>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</si>
  <si>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</si>
  <si>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</si>
  <si>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</si>
  <si>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</si>
  <si>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</si>
  <si>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</si>
  <si>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</si>
  <si>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</si>
  <si>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</si>
  <si>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</si>
  <si>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</si>
  <si>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</si>
  <si>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</si>
  <si>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</si>
  <si>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</si>
  <si>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</si>
  <si>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</si>
  <si>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</si>
  <si>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</si>
  <si>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</si>
  <si>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</si>
  <si>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</si>
  <si>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</si>
  <si>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</si>
  <si>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</si>
  <si>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</si>
  <si>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</si>
  <si>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</si>
  <si>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</si>
  <si>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</si>
  <si>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</si>
  <si>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</si>
  <si>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</si>
  <si>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</si>
  <si>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</si>
  <si>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</si>
  <si>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</si>
  <si>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</si>
  <si>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</si>
  <si>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</si>
  <si>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</si>
  <si>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</si>
  <si>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</si>
  <si>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</si>
  <si>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</si>
  <si>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</si>
  <si>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</si>
  <si>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</si>
  <si>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</si>
  <si>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</si>
  <si>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</si>
  <si>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</si>
  <si>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</si>
  <si>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</si>
  <si>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</si>
  <si>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</si>
  <si>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</si>
  <si>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</si>
  <si>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</si>
  <si>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</si>
  <si>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</si>
  <si>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</si>
  <si>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</si>
  <si>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</si>
  <si>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</si>
  <si>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</si>
  <si>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</si>
  <si>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</si>
  <si>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</si>
  <si>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</si>
  <si>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</si>
  <si>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</si>
  <si>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</si>
  <si>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</si>
  <si>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</si>
  <si>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</si>
  <si>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</si>
  <si>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</si>
  <si>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</si>
  <si>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</si>
  <si>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</si>
  <si>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</si>
  <si>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</si>
  <si>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</si>
  <si>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</si>
  <si>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</si>
  <si>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</si>
  <si>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</si>
  <si>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</si>
  <si>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</si>
  <si>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</si>
  <si>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</si>
  <si>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</si>
  <si>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</si>
  <si>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</si>
  <si>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</si>
  <si>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</si>
  <si>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</si>
  <si>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</si>
  <si>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</si>
  <si>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</si>
  <si>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</si>
  <si>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</si>
  <si>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</si>
  <si>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</si>
  <si>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</si>
  <si>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</si>
  <si>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</si>
  <si>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</si>
  <si>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</si>
  <si>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</si>
  <si>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</si>
  <si>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</si>
  <si>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</si>
  <si>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</si>
  <si>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</si>
  <si>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</si>
  <si>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</si>
  <si>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</si>
  <si>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</si>
  <si>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</si>
  <si>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</si>
  <si>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</si>
  <si>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</si>
  <si>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</si>
  <si>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</si>
  <si>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</si>
  <si>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</si>
  <si>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</si>
  <si>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</si>
  <si>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</si>
  <si>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</si>
  <si>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</si>
  <si>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</si>
  <si>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</si>
  <si>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</si>
  <si>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</si>
  <si>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</si>
  <si>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</si>
  <si>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</si>
  <si>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</si>
  <si>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</si>
  <si>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</si>
  <si>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</si>
  <si>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</si>
  <si>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</si>
  <si>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</si>
  <si>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</si>
  <si>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</si>
  <si>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</si>
  <si>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</si>
  <si>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</si>
  <si>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</si>
  <si>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</si>
  <si>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</si>
  <si>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</si>
  <si>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</si>
  <si>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</si>
  <si>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</si>
  <si>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</si>
  <si>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</si>
  <si>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</si>
  <si>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</si>
  <si>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</si>
  <si>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</si>
  <si>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</si>
  <si>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</si>
  <si>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</si>
  <si>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</si>
  <si>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</si>
  <si>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</si>
  <si>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</si>
  <si>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</si>
  <si>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</si>
  <si>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</si>
  <si>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</si>
  <si>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</si>
  <si>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</si>
  <si>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</si>
  <si>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</si>
  <si>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</si>
  <si>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</si>
  <si>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</si>
  <si>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</si>
  <si>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</si>
  <si>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</si>
  <si>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</si>
  <si>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</si>
  <si>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</si>
  <si>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</si>
  <si>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</si>
  <si>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</si>
  <si>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</si>
  <si>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</si>
  <si>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</si>
  <si>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</si>
  <si>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</si>
  <si>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</si>
  <si>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</si>
  <si>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</si>
  <si>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</si>
  <si>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</si>
  <si>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</si>
  <si>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</si>
  <si>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</si>
  <si>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</si>
  <si>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</si>
  <si>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</si>
  <si>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</si>
  <si>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</si>
  <si>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</si>
  <si>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</si>
  <si>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</si>
  <si>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</si>
  <si>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</si>
  <si>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</si>
  <si>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</si>
  <si>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</si>
  <si>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</si>
  <si>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</si>
  <si>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</si>
  <si>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</si>
  <si>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</si>
  <si>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</si>
  <si>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</si>
  <si>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</si>
  <si>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</si>
  <si>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</si>
  <si>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</si>
  <si>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</si>
  <si>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</si>
  <si>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</si>
  <si>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</si>
  <si>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</si>
  <si>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</si>
  <si>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</si>
  <si>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</si>
  <si>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</si>
  <si>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</si>
  <si>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</si>
  <si>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</si>
  <si>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</si>
  <si>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</si>
  <si>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</si>
  <si>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</si>
  <si>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</si>
  <si>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</si>
  <si>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</si>
  <si>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</si>
  <si>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</si>
  <si>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</si>
  <si>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</si>
  <si>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</si>
  <si>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</si>
  <si>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</si>
  <si>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</si>
  <si>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</si>
  <si>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</si>
  <si>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</si>
  <si>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</si>
  <si>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</si>
  <si>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</si>
  <si>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</si>
  <si>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</si>
  <si>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</si>
  <si>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</si>
  <si>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</si>
  <si>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</si>
  <si>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</si>
  <si>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</si>
  <si>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</si>
  <si>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</si>
  <si>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</si>
  <si>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</si>
  <si>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</si>
  <si>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</si>
  <si>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</si>
  <si>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</si>
  <si>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</si>
  <si>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</si>
  <si>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</si>
  <si>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</si>
  <si>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</si>
  <si>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</si>
  <si>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</si>
  <si>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</si>
  <si>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</si>
  <si>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</si>
  <si>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</si>
  <si>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</si>
  <si>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</si>
  <si>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</si>
  <si>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</si>
  <si>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</si>
  <si>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</si>
  <si>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</si>
  <si>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</si>
  <si>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</si>
  <si>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</si>
  <si>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</si>
  <si>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</si>
  <si>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</si>
  <si>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</si>
  <si>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</si>
  <si>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</si>
  <si>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</si>
  <si>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</si>
  <si>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</si>
  <si>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</si>
  <si>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</si>
  <si>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</si>
  <si>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</si>
  <si>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</si>
  <si>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</si>
  <si>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</si>
  <si>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</si>
  <si>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</si>
  <si>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</si>
  <si>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</si>
  <si>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</si>
  <si>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</si>
  <si>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</si>
  <si>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</si>
  <si>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</si>
  <si>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</si>
  <si>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</si>
  <si>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</si>
  <si>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</si>
  <si>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</si>
  <si>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</si>
  <si>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</si>
  <si>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</si>
  <si>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</si>
  <si>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</si>
  <si>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</si>
  <si>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</si>
  <si>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</si>
  <si>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</si>
  <si>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</si>
  <si>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</si>
  <si>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</si>
  <si>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</si>
  <si>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</si>
  <si>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</si>
  <si>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</si>
  <si>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</si>
  <si>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</si>
  <si>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</si>
  <si>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</si>
  <si>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</si>
  <si>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</si>
  <si>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</si>
  <si>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</si>
  <si>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</si>
  <si>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</si>
  <si>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</si>
  <si>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</si>
  <si>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</si>
  <si>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</si>
  <si>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</si>
  <si>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</si>
  <si>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</si>
  <si>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</si>
  <si>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</si>
  <si>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</si>
  <si>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</si>
  <si>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</si>
  <si>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</si>
  <si>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</si>
  <si>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</si>
  <si>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</si>
  <si>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</si>
  <si>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</si>
  <si>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</si>
  <si>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</si>
  <si>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</si>
  <si>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</si>
  <si>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</si>
  <si>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</si>
  <si>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</si>
  <si>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</si>
  <si>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</si>
  <si>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</si>
  <si>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</si>
  <si>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</si>
  <si>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</si>
  <si>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</si>
  <si>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</si>
  <si>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</si>
  <si>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</si>
  <si>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</si>
  <si>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</si>
  <si>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</si>
  <si>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</si>
  <si>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</si>
  <si>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</si>
  <si>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</si>
  <si>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</si>
  <si>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</si>
  <si>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</si>
  <si>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</si>
  <si>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</si>
  <si>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</si>
  <si>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</si>
  <si>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</si>
  <si>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</si>
  <si>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</si>
  <si>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</si>
  <si>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</si>
  <si>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</si>
  <si>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</si>
  <si>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</si>
  <si>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</si>
  <si>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</si>
  <si>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</si>
  <si>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</si>
  <si>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</si>
  <si>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</si>
  <si>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</si>
  <si>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</si>
  <si>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</si>
  <si>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</si>
  <si>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</si>
  <si>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</si>
  <si>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</si>
  <si>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</si>
  <si>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</si>
  <si>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</si>
  <si>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</si>
  <si>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</si>
  <si>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</si>
  <si>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</si>
  <si>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</si>
  <si>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</si>
  <si>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</si>
  <si>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</si>
  <si>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</si>
  <si>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</si>
  <si>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</si>
  <si>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</si>
  <si>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</si>
  <si>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</si>
  <si>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</si>
  <si>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</si>
  <si>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</si>
  <si>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</si>
  <si>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</si>
  <si>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</si>
  <si>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</si>
  <si>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</si>
  <si>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</si>
  <si>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</si>
  <si>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</si>
  <si>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</si>
  <si>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</si>
  <si>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</si>
  <si>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</si>
  <si>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</si>
  <si>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</si>
  <si>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</si>
  <si>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</si>
  <si>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</si>
  <si>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</si>
  <si>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</si>
  <si>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</si>
  <si>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</si>
  <si>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</si>
  <si>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</si>
  <si>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</si>
  <si>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</si>
  <si>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</si>
  <si>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</si>
  <si>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</si>
  <si>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</si>
  <si>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</si>
  <si>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</si>
  <si>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</si>
  <si>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</si>
  <si>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</si>
  <si>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</si>
  <si>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</si>
  <si>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</si>
  <si>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</si>
  <si>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</si>
  <si>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</si>
  <si>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</si>
  <si>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</si>
  <si>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</si>
  <si>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</si>
  <si>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</si>
  <si>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</si>
  <si>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</si>
  <si>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</si>
  <si>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</si>
  <si>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</si>
  <si>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</si>
  <si>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</si>
  <si>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</si>
  <si>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</si>
  <si>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</si>
  <si>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</si>
  <si>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</si>
  <si>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</si>
  <si>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</si>
  <si>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</si>
  <si>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</si>
  <si>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</si>
  <si>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</si>
  <si>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</si>
  <si>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</si>
  <si>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</si>
  <si>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</si>
  <si>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</si>
  <si>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</si>
  <si>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</si>
  <si>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</si>
  <si>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</si>
  <si>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</si>
  <si>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</si>
  <si>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</si>
  <si>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</si>
  <si>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</si>
  <si>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</si>
  <si>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</si>
  <si>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</si>
  <si>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</si>
  <si>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</si>
  <si>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</si>
  <si>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</si>
  <si>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</si>
  <si>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</si>
  <si>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</si>
  <si>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</si>
  <si>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</si>
  <si>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</si>
  <si>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</si>
  <si>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</si>
  <si>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</si>
  <si>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</si>
  <si>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</si>
  <si>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</si>
  <si>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</si>
  <si>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</si>
  <si>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</si>
  <si>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</si>
  <si>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</si>
  <si>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</si>
  <si>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</si>
  <si>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</si>
  <si>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</si>
  <si>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</si>
  <si>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</si>
  <si>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</si>
  <si>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</si>
  <si>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</si>
  <si>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</si>
  <si>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</si>
  <si>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</si>
  <si>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</si>
  <si>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</si>
  <si>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</si>
  <si>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</si>
  <si>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</si>
  <si>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</si>
  <si>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</si>
  <si>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</si>
  <si>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</si>
  <si>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</si>
  <si>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</si>
  <si>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</si>
  <si>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</si>
  <si>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</si>
  <si>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</si>
  <si>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</si>
  <si>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</si>
  <si>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</si>
  <si>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</si>
  <si>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</si>
  <si>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</si>
  <si>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</si>
  <si>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</si>
  <si>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</si>
  <si>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</si>
  <si>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</si>
  <si>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</si>
  <si>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</si>
  <si>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</si>
  <si>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</si>
  <si>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</si>
  <si>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</si>
  <si>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</si>
  <si>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</si>
  <si>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</si>
  <si>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</si>
  <si>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</si>
  <si>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</si>
  <si>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</si>
  <si>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</si>
  <si>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</si>
  <si>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</si>
  <si>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</si>
  <si>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</si>
  <si>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</si>
  <si>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</si>
  <si>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</si>
  <si>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</si>
  <si>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</si>
  <si>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</si>
  <si>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</si>
  <si>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</si>
  <si>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</si>
  <si>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</si>
  <si>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</si>
  <si>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</si>
  <si>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</si>
  <si>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</si>
  <si>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</si>
  <si>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</si>
  <si>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</si>
  <si>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</si>
  <si>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</si>
  <si>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</si>
  <si>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</si>
  <si>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</si>
  <si>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</si>
  <si>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</si>
  <si>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</si>
  <si>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</si>
  <si>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</si>
  <si>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</si>
  <si>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</si>
  <si>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</si>
  <si>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</si>
  <si>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</si>
  <si>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</si>
  <si>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</si>
  <si>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</si>
  <si>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</si>
  <si>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</si>
  <si>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</si>
  <si>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</si>
  <si>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</si>
  <si>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</si>
  <si>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</si>
  <si>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</si>
  <si>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</si>
  <si>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</si>
  <si>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</si>
  <si>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</si>
  <si>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</si>
  <si>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</si>
  <si>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</si>
  <si>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</si>
  <si>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</si>
  <si>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</si>
  <si>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</si>
  <si>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</si>
  <si>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</si>
  <si>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</si>
  <si>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</si>
  <si>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</si>
  <si>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</si>
  <si>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</si>
  <si>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</si>
  <si>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</si>
  <si>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</si>
  <si>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</si>
  <si>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</si>
  <si>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</si>
  <si>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</si>
  <si>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</si>
  <si>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</si>
  <si>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</si>
  <si>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</si>
  <si>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</si>
  <si>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</si>
  <si>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</si>
  <si>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</si>
  <si>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</si>
  <si>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</si>
  <si>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</si>
  <si>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</si>
  <si>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</si>
  <si>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</si>
  <si>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</si>
  <si>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</si>
  <si>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</si>
  <si>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</si>
  <si>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</si>
  <si>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</si>
  <si>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</si>
  <si>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</si>
  <si>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</si>
  <si>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</si>
  <si>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</si>
  <si>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</si>
  <si>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</si>
  <si>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</si>
  <si>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</si>
  <si>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</si>
  <si>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</si>
  <si>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</si>
  <si>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</si>
  <si>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</si>
  <si>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</si>
  <si>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</si>
  <si>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</si>
  <si>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</si>
  <si>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</si>
  <si>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</si>
  <si>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</si>
  <si>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</si>
  <si>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</si>
  <si>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</si>
  <si>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</si>
  <si>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</si>
  <si>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</si>
  <si>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</si>
  <si>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</si>
  <si>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</si>
  <si>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</si>
  <si>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</si>
  <si>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</si>
  <si>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</si>
  <si>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</si>
  <si>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</si>
  <si>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</si>
  <si>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</si>
  <si>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</si>
  <si>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</si>
  <si>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</si>
  <si>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</si>
  <si>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</si>
  <si>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</si>
  <si>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</si>
  <si>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</si>
  <si>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</si>
  <si>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</si>
  <si>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</si>
  <si>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</si>
  <si>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</si>
  <si>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</si>
  <si>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</si>
  <si>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</si>
  <si>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</si>
  <si>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</si>
  <si>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</si>
  <si>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</si>
  <si>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</si>
  <si>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</si>
  <si>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</si>
  <si>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</si>
  <si>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</si>
  <si>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</si>
  <si>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</si>
  <si>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</si>
  <si>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</si>
  <si>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</si>
  <si>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</si>
  <si>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</si>
  <si>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</si>
  <si>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</si>
  <si>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</si>
  <si>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</si>
  <si>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</si>
  <si>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</si>
  <si>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</si>
  <si>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</si>
  <si>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</si>
  <si>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</si>
  <si>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</si>
  <si>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</si>
  <si>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</si>
  <si>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</si>
  <si>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</si>
  <si>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</si>
  <si>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</si>
  <si>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</si>
  <si>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</si>
  <si>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</si>
  <si>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</si>
  <si>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</si>
  <si>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</si>
  <si>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</si>
  <si>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</si>
  <si>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</si>
  <si>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</si>
  <si>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</si>
  <si>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</si>
  <si>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</si>
  <si>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</si>
  <si>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</si>
  <si>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</si>
  <si>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</si>
  <si>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</si>
  <si>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</si>
  <si>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</si>
  <si>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</si>
  <si>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</si>
  <si>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</si>
  <si>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</si>
  <si>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</si>
  <si>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</si>
  <si>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</si>
  <si>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</si>
  <si>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</si>
  <si>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</si>
  <si>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</si>
  <si>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</si>
  <si>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</si>
  <si>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</si>
  <si>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</si>
  <si>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</si>
  <si>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</si>
  <si>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</si>
  <si>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</si>
  <si>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</si>
  <si>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</si>
  <si>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</si>
  <si>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</si>
  <si>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</si>
  <si>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</si>
  <si>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</si>
  <si>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</si>
  <si>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</si>
  <si>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</si>
  <si>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</si>
  <si>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</si>
  <si>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</si>
  <si>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</si>
  <si>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</si>
  <si>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</si>
  <si>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</si>
  <si>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</si>
  <si>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</si>
  <si>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</si>
  <si>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</si>
  <si>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</si>
  <si>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</si>
  <si>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</si>
  <si>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</si>
  <si>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</si>
  <si>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</si>
  <si>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</si>
  <si>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</si>
  <si>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</si>
  <si>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</si>
  <si>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</si>
  <si>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</si>
  <si>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</si>
  <si>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</si>
  <si>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</si>
  <si>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</si>
  <si>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</si>
  <si>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</si>
  <si>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</si>
  <si>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</si>
  <si>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</si>
  <si>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</si>
  <si>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</si>
  <si>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</si>
  <si>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</si>
  <si>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</si>
  <si>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</si>
  <si>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</si>
  <si>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</si>
  <si>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</si>
  <si>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</si>
  <si>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</si>
  <si>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</si>
  <si>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</si>
  <si>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</si>
  <si>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</si>
  <si>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</si>
  <si>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</si>
  <si>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</si>
  <si>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</si>
  <si>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</si>
  <si>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</si>
  <si>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</si>
  <si>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</si>
  <si>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</si>
  <si>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</si>
  <si>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</si>
  <si>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</si>
  <si>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</si>
  <si>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</si>
  <si>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</si>
  <si>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</si>
  <si>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</si>
  <si>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</si>
  <si>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</si>
  <si>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</si>
  <si>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</si>
  <si>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</si>
  <si>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</si>
  <si>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</si>
  <si>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</si>
  <si>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</si>
  <si>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</si>
  <si>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</si>
  <si>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</si>
  <si>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</si>
  <si>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</si>
  <si>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</si>
  <si>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</si>
  <si>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</si>
  <si>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</si>
  <si>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</si>
  <si>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</si>
  <si>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</si>
  <si>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</si>
  <si>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</si>
  <si>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</si>
  <si>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</si>
  <si>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</si>
  <si>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</si>
  <si>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</si>
  <si>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</si>
  <si>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</si>
  <si>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</si>
  <si>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</si>
  <si>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</si>
  <si>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</si>
  <si>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</si>
  <si>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</si>
  <si>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</si>
  <si>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</si>
  <si>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</si>
  <si>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</si>
  <si>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</si>
  <si>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</si>
  <si>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</si>
  <si>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</si>
  <si>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</si>
  <si>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</si>
  <si>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</si>
  <si>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</si>
  <si>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</si>
  <si>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</si>
  <si>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</si>
  <si>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</si>
  <si>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</si>
  <si>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</si>
  <si>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</si>
  <si>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</si>
  <si>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</si>
  <si>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</si>
  <si>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</si>
  <si>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</si>
  <si>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</si>
  <si>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</si>
  <si>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</si>
  <si>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</si>
  <si>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</si>
  <si>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</si>
  <si>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</si>
  <si>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</si>
  <si>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</si>
  <si>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</si>
  <si>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</si>
  <si>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</si>
  <si>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</si>
  <si>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</si>
  <si>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</si>
  <si>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</si>
  <si>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</si>
  <si>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</si>
  <si>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</si>
  <si>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</si>
  <si>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</si>
  <si>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</si>
  <si>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</si>
  <si>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</si>
  <si>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</si>
  <si>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</si>
  <si>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</si>
  <si>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</si>
  <si>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</si>
  <si>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</si>
  <si>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</si>
  <si>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</si>
  <si>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</si>
  <si>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</si>
  <si>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</si>
  <si>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</si>
  <si>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</si>
  <si>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</si>
  <si>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</si>
  <si>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</si>
  <si>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</si>
  <si>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</si>
  <si>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</si>
  <si>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</si>
  <si>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</si>
  <si>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</si>
  <si>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</si>
  <si>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</si>
  <si>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</si>
  <si>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</si>
  <si>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</si>
  <si>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</si>
  <si>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</si>
  <si>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</si>
  <si>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</si>
  <si>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</si>
  <si>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</si>
  <si>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</si>
  <si>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</si>
  <si>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</si>
  <si>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</si>
  <si>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</si>
  <si>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</si>
  <si>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</si>
  <si>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</si>
  <si>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</si>
  <si>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</si>
  <si>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</si>
  <si>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</si>
  <si>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</si>
  <si>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</si>
  <si>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</si>
  <si>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</si>
  <si>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</si>
  <si>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</si>
  <si>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</si>
  <si>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</si>
  <si>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</si>
  <si>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</si>
  <si>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</si>
  <si>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</si>
  <si>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</si>
  <si>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</si>
  <si>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</si>
  <si>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</si>
  <si>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</si>
  <si>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</si>
  <si>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</si>
  <si>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</si>
  <si>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</si>
  <si>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</si>
  <si>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</si>
  <si>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</si>
  <si>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</si>
  <si>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</si>
  <si>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</si>
  <si>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</si>
  <si>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</si>
  <si>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</si>
  <si>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</si>
  <si>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</si>
  <si>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</si>
  <si>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</si>
  <si>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</si>
  <si>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</si>
  <si>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</si>
  <si>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</si>
  <si>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</si>
  <si>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</si>
  <si>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</si>
  <si>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</si>
  <si>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</si>
  <si>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</si>
  <si>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</si>
  <si>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</si>
  <si>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</si>
  <si>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</si>
  <si>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</si>
  <si>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</si>
  <si>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</si>
  <si>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</si>
  <si>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</si>
  <si>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</si>
  <si>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</si>
  <si>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</si>
  <si>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</si>
  <si>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</si>
  <si>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</si>
  <si>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</si>
  <si>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</si>
  <si>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</si>
  <si>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</si>
  <si>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</si>
  <si>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</si>
  <si>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</si>
  <si>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</si>
  <si>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</si>
  <si>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</si>
  <si>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</si>
  <si>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</si>
  <si>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</si>
  <si>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</si>
  <si>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</si>
  <si>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</si>
  <si>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</si>
  <si>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</si>
  <si>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</si>
  <si>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</si>
  <si>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</si>
  <si>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</si>
  <si>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</si>
  <si>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</si>
  <si>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</si>
  <si>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</si>
  <si>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</si>
  <si>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</si>
  <si>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</si>
  <si>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</si>
  <si>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</si>
  <si>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</si>
  <si>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</si>
  <si>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</si>
  <si>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</si>
  <si>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</si>
  <si>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</si>
  <si>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</si>
  <si>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</si>
  <si>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</si>
  <si>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</si>
  <si>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</si>
  <si>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</si>
  <si>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</si>
  <si>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</si>
  <si>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</si>
  <si>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</si>
  <si>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</si>
  <si>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</si>
  <si>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</si>
  <si>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</si>
  <si>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</si>
  <si>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</si>
  <si>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</si>
  <si>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</si>
  <si>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</si>
  <si>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</si>
  <si>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</si>
  <si>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</si>
  <si>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</si>
  <si>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</si>
  <si>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</si>
  <si>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</si>
  <si>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</si>
  <si>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</si>
  <si>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</si>
  <si>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</si>
  <si>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</si>
  <si>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</si>
  <si>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</si>
  <si>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</si>
  <si>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</si>
  <si>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</si>
  <si>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</si>
  <si>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</si>
  <si>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</si>
  <si>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</si>
  <si>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</si>
  <si>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</si>
  <si>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</si>
  <si>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</si>
  <si>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</si>
  <si>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</si>
  <si>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</si>
  <si>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</si>
  <si>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</si>
  <si>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</si>
  <si>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</si>
  <si>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</si>
  <si>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</si>
  <si>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</si>
  <si>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</si>
  <si>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</si>
  <si>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</si>
  <si>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</si>
  <si>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</si>
  <si>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</si>
  <si>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</si>
  <si>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</si>
  <si>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</si>
  <si>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</si>
  <si>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</si>
  <si>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</si>
  <si>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</si>
  <si>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</si>
  <si>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</si>
  <si>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</si>
  <si>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</si>
  <si>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</si>
  <si>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</si>
  <si>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</si>
  <si>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</si>
  <si>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</si>
  <si>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</si>
  <si>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</si>
  <si>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</si>
  <si>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</si>
  <si>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</si>
  <si>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</si>
  <si>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</si>
  <si>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</si>
  <si>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</si>
  <si>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</si>
  <si>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</si>
  <si>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</si>
  <si>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</si>
  <si>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</si>
  <si>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</si>
  <si>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</si>
  <si>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</si>
  <si>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</si>
  <si>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</si>
  <si>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</si>
  <si>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</si>
  <si>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</si>
  <si>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</si>
  <si>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</si>
  <si>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</si>
  <si>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</si>
  <si>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</si>
  <si>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</si>
  <si>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</si>
  <si>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</si>
  <si>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</si>
  <si>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</si>
  <si>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</si>
  <si>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</si>
  <si>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</si>
  <si>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</si>
  <si>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</si>
  <si>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</si>
  <si>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</si>
  <si>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</si>
  <si>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</si>
  <si>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</si>
  <si>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</si>
  <si>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</si>
  <si>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</si>
  <si>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</si>
  <si>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</si>
  <si>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</si>
  <si>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</si>
  <si>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</si>
  <si>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</si>
  <si>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</si>
  <si>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</si>
  <si>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</si>
  <si>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</si>
  <si>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</si>
  <si>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</si>
  <si>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</si>
  <si>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</si>
  <si>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</si>
  <si>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</si>
  <si>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</si>
  <si>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</si>
  <si>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</si>
  <si>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</si>
  <si>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</si>
  <si>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</si>
  <si>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</si>
  <si>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</si>
  <si>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</si>
  <si>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</si>
  <si>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</si>
  <si>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</si>
  <si>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</si>
  <si>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</si>
  <si>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</si>
  <si>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</si>
  <si>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</si>
  <si>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</si>
  <si>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</si>
  <si>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</si>
  <si>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</si>
  <si>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</si>
  <si>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</si>
  <si>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</si>
  <si>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</si>
  <si>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</si>
  <si>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</si>
  <si>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</si>
  <si>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</si>
  <si>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</si>
  <si>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</si>
  <si>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</si>
  <si>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</si>
  <si>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</si>
  <si>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</si>
  <si>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</si>
  <si>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</si>
  <si>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</si>
  <si>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</si>
  <si>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</si>
  <si>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</si>
  <si>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</si>
  <si>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</si>
  <si>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</si>
  <si>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</si>
  <si>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</si>
  <si>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</si>
  <si>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</si>
  <si>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</si>
  <si>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</si>
  <si>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</si>
  <si>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</si>
  <si>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</si>
  <si>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</si>
  <si>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</si>
  <si>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</si>
  <si>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</si>
  <si>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</si>
  <si>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</si>
  <si>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</si>
  <si>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</si>
  <si>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</si>
  <si>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</si>
  <si>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</si>
  <si>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</si>
  <si>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</si>
  <si>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</si>
  <si>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</si>
  <si>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</si>
  <si>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</si>
  <si>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</si>
  <si>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</si>
  <si>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</si>
  <si>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</si>
  <si>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</si>
  <si>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</si>
  <si>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</si>
  <si>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</si>
  <si>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</si>
  <si>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</si>
  <si>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</si>
  <si>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</si>
  <si>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</si>
  <si>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</si>
  <si>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</si>
  <si>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</si>
  <si>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</si>
  <si>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</si>
  <si>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</si>
  <si>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</si>
  <si>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</si>
  <si>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</si>
  <si>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</si>
  <si>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</si>
  <si>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</si>
  <si>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</si>
  <si>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</si>
  <si>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</si>
  <si>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</si>
  <si>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</si>
  <si>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</si>
  <si>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</si>
  <si>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</si>
  <si>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</si>
  <si>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</si>
  <si>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</si>
  <si>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</si>
  <si>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</si>
  <si>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</si>
  <si>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</si>
  <si>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</si>
  <si>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</si>
  <si>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</si>
  <si>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</si>
  <si>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</si>
  <si>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</si>
  <si>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</si>
  <si>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</si>
  <si>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</si>
  <si>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</si>
  <si>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</si>
  <si>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</si>
  <si>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</si>
  <si>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</si>
  <si>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</si>
  <si>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</si>
  <si>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</si>
  <si>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</si>
  <si>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</si>
  <si>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</si>
  <si>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</si>
  <si>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</si>
  <si>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</si>
  <si>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</si>
  <si>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</si>
  <si>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</si>
  <si>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</si>
  <si>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</si>
  <si>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</si>
  <si>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</si>
  <si>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</si>
  <si>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</si>
  <si>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</si>
  <si>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</si>
  <si>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</si>
  <si>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</si>
  <si>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</si>
  <si>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</si>
  <si>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</si>
  <si>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</si>
  <si>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</si>
  <si>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</si>
  <si>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</si>
  <si>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</si>
  <si>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</si>
  <si>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</si>
  <si>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</si>
  <si>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</si>
  <si>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</si>
  <si>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</si>
  <si>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</si>
  <si>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</si>
  <si>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</si>
  <si>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</si>
  <si>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</si>
  <si>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</si>
  <si>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</si>
  <si>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</si>
  <si>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</si>
  <si>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</si>
  <si>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</si>
  <si>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</si>
  <si>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</si>
  <si>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</si>
  <si>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</si>
  <si>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</si>
  <si>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</si>
  <si>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</si>
  <si>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</si>
  <si>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</si>
  <si>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</si>
  <si>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</si>
  <si>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</si>
  <si>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</si>
  <si>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</si>
  <si>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</si>
  <si>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</si>
  <si>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</si>
  <si>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</si>
  <si>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</si>
  <si>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</si>
  <si>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</si>
  <si>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</si>
  <si>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</si>
  <si>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</si>
  <si>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</si>
  <si>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</si>
  <si>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</si>
  <si>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</si>
  <si>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</si>
  <si>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</si>
  <si>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</si>
  <si>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</si>
  <si>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</si>
  <si>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</si>
  <si>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</si>
  <si>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</si>
  <si>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</si>
  <si>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</si>
  <si>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</si>
  <si>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</si>
  <si>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</si>
  <si>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</si>
  <si>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</si>
  <si>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</si>
  <si>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</si>
  <si>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</si>
  <si>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</si>
  <si>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</si>
  <si>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</si>
  <si>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</si>
  <si>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</si>
  <si>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</si>
  <si>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</si>
  <si>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</si>
  <si>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</si>
  <si>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</si>
  <si>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</si>
  <si>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</si>
  <si>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</si>
  <si>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</si>
  <si>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</si>
  <si>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</si>
  <si>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</si>
  <si>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</si>
  <si>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</si>
  <si>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</si>
  <si>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</si>
  <si>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</si>
  <si>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</si>
  <si>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</si>
  <si>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</si>
  <si>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</si>
  <si>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</si>
  <si>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</si>
  <si>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</si>
  <si>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</si>
  <si>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</si>
  <si>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</si>
  <si>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</si>
  <si>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</si>
  <si>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</si>
  <si>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</si>
  <si>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</si>
  <si>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</si>
  <si>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</si>
  <si>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</si>
  <si>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</si>
  <si>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</si>
  <si>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</si>
  <si>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</si>
  <si>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</si>
  <si>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</si>
  <si>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</si>
  <si>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</si>
  <si>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</si>
  <si>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</si>
  <si>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</si>
  <si>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</si>
  <si>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</si>
  <si>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</si>
  <si>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</si>
  <si>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</si>
  <si>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</si>
  <si>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</si>
  <si>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</si>
  <si>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</si>
  <si>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</si>
  <si>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</si>
  <si>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</si>
  <si>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</si>
  <si>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</si>
  <si>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</si>
  <si>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</si>
  <si>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</si>
  <si>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</si>
  <si>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</si>
  <si>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</si>
  <si>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</si>
  <si>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</si>
  <si>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</si>
  <si>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</si>
  <si>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</si>
  <si>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</si>
  <si>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</si>
  <si>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</si>
  <si>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</si>
  <si>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</si>
  <si>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</si>
  <si>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</si>
  <si>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</si>
  <si>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</si>
  <si>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</si>
  <si>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</si>
  <si>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</si>
  <si>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</si>
  <si>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</si>
  <si>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</si>
  <si>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</si>
  <si>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</si>
  <si>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</si>
  <si>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</si>
  <si>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</si>
  <si>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</si>
  <si>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</si>
  <si>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</si>
  <si>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</si>
  <si>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</si>
  <si>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</si>
  <si>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</si>
  <si>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</si>
  <si>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</si>
  <si>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</si>
  <si>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</si>
  <si>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</si>
  <si>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</si>
  <si>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</si>
  <si>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</si>
  <si>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</si>
  <si>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</si>
  <si>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</si>
  <si>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</si>
  <si>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</si>
  <si>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</si>
  <si>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</si>
  <si>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</si>
  <si>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</si>
  <si>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</si>
  <si>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</si>
  <si>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</si>
  <si>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</si>
  <si>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</si>
  <si>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</si>
  <si>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</si>
  <si>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</si>
  <si>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</si>
  <si>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</si>
  <si>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</si>
  <si>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</si>
  <si>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</si>
  <si>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</si>
  <si>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</si>
  <si>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</si>
  <si>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</si>
  <si>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</si>
  <si>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</si>
  <si>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</si>
  <si>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</si>
  <si>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</si>
  <si>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</si>
  <si>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</si>
  <si>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</si>
  <si>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</si>
  <si>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</si>
  <si>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</si>
  <si>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</si>
  <si>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</si>
  <si>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</si>
  <si>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</si>
  <si>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</si>
  <si>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</si>
  <si>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</si>
  <si>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</si>
  <si>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</si>
  <si>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</si>
  <si>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</si>
  <si>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</si>
  <si>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</si>
  <si>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</si>
  <si>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</si>
  <si>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</si>
  <si>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</si>
  <si>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</si>
  <si>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</si>
  <si>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</si>
  <si>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</si>
  <si>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</si>
  <si>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</si>
  <si>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</si>
  <si>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</si>
  <si>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</si>
  <si>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</si>
  <si>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</si>
  <si>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</si>
  <si>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</si>
  <si>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</si>
  <si>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</si>
  <si>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</si>
  <si>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</si>
  <si>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</si>
  <si>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</si>
  <si>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</si>
  <si>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</si>
  <si>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</si>
  <si>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</si>
  <si>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</si>
  <si>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</si>
  <si>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</si>
  <si>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</si>
  <si>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</si>
  <si>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</si>
  <si>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</si>
  <si>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</si>
  <si>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</si>
  <si>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</si>
  <si>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</si>
  <si>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</si>
  <si>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</si>
  <si>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</si>
  <si>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</si>
  <si>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</si>
  <si>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</si>
  <si>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</si>
  <si>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</si>
  <si>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</si>
  <si>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</si>
  <si>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</si>
  <si>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</si>
  <si>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</si>
  <si>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</si>
  <si>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</si>
  <si>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</si>
  <si>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</si>
  <si>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</si>
  <si>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</si>
  <si>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</si>
  <si>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</si>
  <si>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</si>
  <si>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</si>
  <si>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</si>
  <si>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</si>
  <si>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</si>
  <si>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</si>
  <si>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</si>
  <si>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</si>
  <si>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</si>
  <si>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</si>
  <si>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</si>
  <si>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</si>
  <si>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</si>
  <si>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</si>
  <si>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</si>
  <si>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</si>
  <si>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</si>
  <si>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</si>
  <si>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</si>
  <si>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</si>
  <si>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</si>
  <si>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</si>
  <si>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</si>
  <si>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</si>
  <si>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</si>
  <si>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</si>
  <si>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</si>
  <si>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</si>
  <si>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</si>
  <si>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</si>
  <si>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</si>
  <si>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</si>
  <si>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</si>
  <si>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</si>
  <si>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</si>
  <si>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</si>
  <si>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</si>
  <si>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</si>
  <si>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</si>
  <si>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</si>
  <si>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</si>
  <si>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</si>
  <si>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</si>
  <si>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</si>
  <si>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</si>
  <si>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</si>
  <si>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</si>
  <si>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</si>
  <si>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</si>
  <si>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</si>
  <si>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</si>
  <si>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</si>
  <si>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</si>
  <si>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</si>
  <si>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</si>
  <si>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</si>
  <si>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</si>
  <si>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</si>
  <si>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</si>
  <si>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</si>
  <si>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</si>
  <si>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</si>
  <si>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</si>
  <si>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</si>
  <si>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</si>
  <si>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</si>
  <si>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</si>
  <si>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</si>
  <si>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</si>
  <si>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</si>
  <si>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</si>
  <si>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</si>
  <si>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</si>
  <si>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</si>
  <si>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</si>
  <si>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</si>
  <si>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</si>
  <si>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</si>
  <si>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</si>
  <si>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</si>
  <si>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</si>
  <si>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</si>
  <si>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</si>
  <si>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</si>
  <si>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</si>
  <si>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</si>
  <si>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</si>
  <si>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</si>
  <si>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</si>
  <si>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</si>
  <si>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</si>
  <si>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</si>
  <si>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</si>
  <si>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</si>
  <si>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</si>
  <si>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</si>
  <si>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</si>
  <si>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</si>
  <si>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</si>
  <si>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</si>
  <si>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</si>
  <si>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</si>
  <si>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</si>
  <si>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</si>
  <si>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</si>
  <si>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</si>
  <si>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</si>
  <si>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</si>
  <si>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</si>
  <si>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</si>
  <si>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</si>
  <si>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</si>
  <si>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</si>
  <si>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</si>
  <si>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</si>
  <si>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</si>
  <si>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</si>
  <si>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</si>
  <si>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</si>
  <si>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</si>
  <si>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</si>
  <si>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</si>
  <si>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</si>
  <si>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</si>
  <si>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</si>
  <si>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</si>
  <si>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</si>
  <si>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</si>
  <si>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</si>
  <si>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</si>
  <si>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</si>
  <si>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</si>
  <si>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</si>
  <si>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</si>
  <si>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</si>
  <si>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</si>
  <si>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</si>
  <si>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</si>
  <si>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</si>
  <si>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</si>
  <si>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</si>
  <si>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</si>
  <si>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</si>
  <si>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</si>
  <si>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</si>
  <si>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</si>
  <si>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</si>
  <si>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</si>
  <si>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</si>
  <si>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</si>
  <si>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</si>
  <si>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</si>
  <si>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</si>
  <si>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</si>
  <si>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</si>
  <si>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</si>
  <si>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</si>
  <si>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</si>
  <si>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</si>
  <si>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</si>
  <si>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</si>
  <si>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</si>
  <si>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</si>
  <si>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</si>
  <si>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</si>
  <si>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</si>
  <si>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</si>
  <si>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</si>
  <si>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</si>
  <si>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</si>
  <si>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</si>
  <si>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</si>
  <si>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</si>
  <si>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</si>
  <si>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</si>
  <si>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</si>
  <si>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</si>
  <si>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</si>
  <si>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</si>
  <si>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</si>
  <si>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</si>
  <si>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</si>
  <si>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</si>
  <si>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</si>
  <si>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</si>
  <si>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</si>
  <si>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</si>
  <si>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</si>
  <si>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</si>
  <si>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</si>
  <si>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</si>
  <si>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</si>
  <si>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</si>
  <si>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</si>
  <si>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</si>
  <si>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</si>
  <si>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</si>
  <si>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</si>
  <si>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</si>
  <si>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</si>
  <si>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</si>
  <si>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</si>
  <si>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</si>
  <si>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</si>
  <si>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</si>
  <si>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</si>
  <si>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</si>
  <si>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</si>
  <si>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</si>
  <si>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</si>
  <si>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</si>
  <si>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</si>
  <si>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</si>
  <si>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</si>
  <si>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</si>
  <si>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</si>
  <si>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</si>
  <si>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</si>
  <si>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</si>
  <si>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</si>
  <si>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</si>
  <si>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</si>
  <si>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</si>
  <si>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</si>
  <si>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</si>
  <si>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</si>
  <si>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</si>
  <si>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</si>
  <si>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</si>
  <si>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</si>
  <si>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</si>
  <si>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</si>
  <si>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</si>
  <si>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</si>
  <si>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</si>
  <si>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</si>
  <si>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</si>
  <si>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</si>
  <si>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</si>
  <si>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</si>
  <si>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</si>
  <si>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</si>
  <si>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</si>
  <si>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</si>
  <si>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</si>
  <si>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</si>
  <si>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</si>
  <si>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</si>
  <si>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</si>
  <si>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</si>
  <si>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</si>
  <si>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</si>
  <si>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</si>
  <si>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</si>
  <si>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</si>
  <si>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</si>
  <si>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</si>
  <si>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</si>
  <si>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</si>
  <si>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</si>
  <si>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</si>
  <si>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</si>
  <si>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</si>
  <si>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</si>
  <si>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</si>
  <si>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</si>
  <si>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</si>
  <si>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</si>
  <si>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</si>
  <si>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</si>
  <si>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</si>
  <si>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</si>
  <si>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</si>
  <si>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</si>
  <si>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</si>
  <si>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</si>
  <si>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</si>
  <si>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</si>
  <si>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</si>
  <si>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</si>
  <si>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</si>
  <si>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</si>
  <si>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</si>
  <si>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</si>
  <si>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</si>
  <si>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</si>
  <si>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</si>
  <si>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</si>
  <si>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</si>
  <si>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</si>
  <si>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</si>
  <si>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</si>
  <si>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</si>
  <si>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</si>
  <si>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</si>
  <si>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</si>
  <si>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</si>
  <si>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</si>
  <si>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</si>
  <si>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</si>
  <si>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</si>
  <si>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</si>
  <si>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</si>
  <si>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</si>
  <si>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</si>
  <si>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</si>
  <si>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</si>
  <si>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</si>
  <si>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</si>
  <si>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</si>
  <si>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</si>
  <si>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</si>
  <si>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</si>
  <si>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</si>
  <si>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</si>
  <si>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</si>
  <si>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</si>
  <si>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</si>
  <si>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</si>
  <si>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</si>
  <si>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</si>
  <si>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</si>
  <si>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</si>
  <si>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</si>
  <si>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</si>
  <si>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</si>
  <si>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</si>
  <si>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</si>
  <si>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</si>
  <si>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</si>
  <si>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</si>
  <si>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</si>
  <si>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</si>
  <si>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</si>
  <si>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</si>
  <si>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</si>
  <si>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</si>
  <si>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</si>
  <si>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</si>
  <si>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</si>
  <si>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</si>
  <si>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</si>
  <si>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</si>
  <si>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</si>
  <si>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</si>
  <si>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</si>
  <si>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</si>
  <si>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</si>
  <si>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</si>
  <si>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</si>
  <si>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</si>
  <si>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</si>
  <si>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</si>
  <si>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</si>
  <si>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</si>
  <si>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</si>
  <si>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</si>
  <si>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</si>
  <si>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</si>
  <si>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</si>
  <si>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</si>
  <si>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</si>
  <si>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</si>
  <si>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</si>
  <si>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</si>
  <si>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</si>
  <si>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</si>
  <si>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</si>
  <si>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</si>
  <si>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</si>
  <si>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</si>
  <si>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</si>
  <si>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</si>
  <si>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</si>
  <si>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</si>
  <si>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</si>
  <si>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</si>
  <si>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</si>
  <si>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</si>
  <si>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</si>
  <si>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</si>
  <si>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</si>
  <si>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</si>
  <si>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</si>
  <si>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</si>
  <si>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</si>
  <si>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</si>
  <si>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</si>
  <si>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</si>
  <si>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</si>
  <si>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</si>
  <si>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</si>
  <si>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</si>
  <si>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</si>
  <si>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</si>
  <si>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</si>
  <si>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</si>
  <si>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</si>
  <si>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</si>
  <si>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</si>
  <si>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</si>
  <si>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</si>
  <si>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</si>
  <si>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</si>
  <si>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</si>
  <si>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</si>
  <si>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</si>
  <si>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</si>
  <si>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</si>
  <si>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</si>
  <si>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</si>
  <si>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</si>
  <si>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</si>
  <si>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</si>
  <si>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</si>
  <si>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</si>
  <si>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</si>
  <si>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</si>
  <si>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</si>
  <si>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</si>
  <si>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</si>
  <si>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</si>
  <si>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</si>
  <si>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</si>
  <si>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</si>
  <si>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</si>
  <si>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</si>
  <si>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</si>
  <si>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</si>
  <si>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</si>
  <si>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</si>
  <si>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</si>
  <si>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</si>
  <si>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</si>
  <si>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</si>
  <si>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</si>
  <si>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</si>
  <si>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</si>
  <si>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</si>
  <si>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</si>
  <si>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</si>
  <si>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</si>
  <si>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</si>
  <si>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</si>
  <si>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</si>
  <si>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</si>
  <si>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</si>
  <si>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</si>
  <si>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</si>
  <si>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</si>
  <si>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</si>
  <si>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</si>
  <si>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</si>
  <si>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</si>
  <si>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</si>
  <si>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</si>
  <si>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</si>
  <si>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</si>
  <si>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</si>
  <si>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</si>
  <si>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</si>
  <si>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</si>
  <si>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</si>
  <si>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</si>
  <si>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</si>
  <si>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</si>
  <si>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</si>
  <si>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</si>
  <si>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</si>
  <si>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</si>
  <si>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</si>
  <si>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</si>
  <si>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</si>
  <si>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</si>
  <si>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</si>
  <si>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</si>
  <si>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</si>
  <si>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</si>
  <si>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</si>
  <si>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</si>
  <si>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</si>
  <si>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</si>
  <si>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</si>
  <si>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</si>
  <si>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</si>
  <si>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</si>
  <si>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</si>
  <si>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</si>
  <si>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</si>
  <si>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</si>
  <si>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</si>
  <si>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</si>
  <si>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</si>
  <si>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</si>
  <si>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</si>
  <si>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</si>
  <si>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</si>
  <si>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</si>
  <si>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</si>
  <si>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</si>
  <si>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</si>
  <si>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</si>
  <si>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</si>
  <si>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</si>
  <si>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</si>
  <si>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</si>
  <si>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</si>
  <si>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</si>
  <si>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</si>
  <si>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</si>
  <si>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</si>
  <si>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</si>
  <si>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</si>
  <si>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</si>
  <si>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</si>
  <si>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</si>
  <si>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</si>
  <si>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</si>
  <si>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</si>
  <si>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</si>
  <si>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</si>
  <si>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</si>
  <si>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</si>
  <si>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</si>
  <si>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</si>
  <si>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</si>
  <si>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</si>
  <si>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</si>
  <si>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</si>
  <si>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</si>
  <si>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</si>
  <si>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</si>
  <si>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</si>
  <si>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</si>
  <si>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</si>
  <si>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</si>
  <si>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</si>
  <si>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</si>
  <si>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</si>
  <si>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</si>
  <si>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</si>
  <si>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</si>
  <si>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</si>
  <si>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</si>
  <si>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</si>
  <si>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</si>
  <si>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</si>
  <si>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</si>
  <si>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</si>
  <si>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</si>
  <si>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</si>
  <si>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</si>
  <si>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</si>
  <si>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</si>
  <si>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</si>
  <si>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</si>
  <si>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</si>
  <si>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</si>
  <si>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</si>
  <si>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</si>
  <si>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</si>
  <si>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</si>
  <si>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</si>
  <si>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</si>
  <si>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</si>
  <si>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</si>
  <si>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</si>
  <si>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</si>
  <si>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</si>
  <si>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</si>
  <si>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</si>
  <si>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</si>
  <si>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</si>
  <si>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</si>
  <si>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</si>
  <si>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</si>
  <si>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</si>
  <si>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</si>
  <si>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</si>
  <si>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</si>
  <si>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</si>
  <si>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</si>
  <si>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</si>
  <si>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</si>
  <si>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</si>
  <si>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</si>
  <si>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</si>
  <si>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</si>
  <si>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</si>
  <si>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</si>
  <si>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</si>
  <si>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</si>
  <si>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</si>
  <si>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</si>
  <si>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</si>
  <si>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</si>
  <si>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</si>
  <si>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</si>
  <si>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</si>
  <si>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</si>
  <si>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</si>
  <si>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</si>
  <si>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</si>
  <si>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</si>
  <si>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</si>
  <si>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</si>
  <si>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</si>
  <si>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</si>
  <si>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</si>
  <si>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</si>
  <si>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</si>
  <si>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</si>
  <si>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</si>
  <si>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</si>
  <si>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</si>
  <si>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</si>
  <si>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</si>
  <si>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</si>
  <si>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</si>
  <si>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</si>
  <si>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</si>
  <si>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</si>
  <si>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</si>
  <si>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</si>
  <si>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</si>
  <si>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</si>
  <si>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</si>
  <si>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</si>
  <si>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</si>
  <si>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</si>
  <si>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</si>
  <si>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</si>
  <si>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</si>
  <si>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</si>
  <si>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</si>
  <si>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</si>
  <si>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</si>
  <si>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</si>
  <si>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</si>
  <si>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</si>
  <si>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</si>
  <si>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</si>
  <si>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</si>
  <si>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</si>
  <si>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</si>
  <si>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</si>
  <si>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</si>
  <si>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</si>
  <si>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</si>
  <si>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</si>
  <si>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</si>
  <si>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</si>
  <si>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</si>
  <si>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</si>
  <si>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</si>
  <si>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</si>
  <si>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</si>
  <si>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</si>
  <si>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</si>
  <si>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</si>
  <si>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</si>
  <si>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</si>
  <si>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</si>
  <si>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</si>
  <si>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</si>
  <si>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</si>
  <si>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</si>
  <si>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</si>
  <si>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</si>
  <si>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</si>
  <si>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</si>
  <si>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</si>
  <si>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</si>
  <si>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</si>
  <si>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</si>
  <si>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</si>
  <si>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</si>
  <si>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</si>
  <si>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</si>
  <si>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</si>
  <si>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</si>
  <si>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</si>
  <si>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</si>
  <si>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</si>
  <si>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</si>
  <si>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</si>
  <si>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</si>
  <si>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</si>
  <si>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</si>
  <si>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</si>
  <si>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</si>
  <si>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</si>
  <si>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</si>
  <si>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</si>
  <si>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</si>
  <si>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</si>
  <si>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</si>
  <si>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</si>
  <si>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</si>
  <si>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</si>
  <si>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</si>
  <si>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</si>
  <si>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</si>
  <si>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</si>
  <si>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</si>
  <si>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</si>
  <si>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</si>
  <si>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</si>
  <si>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</si>
  <si>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</si>
  <si>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</si>
  <si>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</si>
  <si>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</si>
  <si>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</si>
  <si>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</si>
  <si>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</si>
  <si>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</si>
  <si>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</si>
  <si>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</si>
  <si>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</si>
  <si>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</si>
  <si>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</si>
  <si>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</si>
  <si>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</si>
  <si>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</si>
  <si>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</si>
  <si>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</si>
  <si>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</si>
  <si>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</si>
  <si>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</si>
  <si>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</si>
  <si>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</si>
  <si>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</si>
  <si>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</si>
  <si>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</si>
  <si>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</si>
  <si>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</si>
  <si>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</si>
  <si>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</si>
  <si>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</si>
  <si>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</si>
  <si>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</si>
  <si>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</si>
  <si>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</si>
  <si>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</si>
  <si>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</si>
  <si>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</si>
  <si>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</si>
  <si>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</si>
  <si>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</si>
  <si>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</si>
  <si>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</si>
  <si>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</si>
  <si>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</si>
  <si>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</si>
  <si>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</si>
  <si>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</si>
  <si>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</si>
  <si>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</si>
  <si>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</si>
  <si>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</si>
  <si>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</si>
  <si>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</si>
  <si>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</si>
  <si>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</si>
  <si>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</si>
  <si>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</si>
  <si>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</si>
  <si>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</si>
  <si>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</si>
  <si>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</si>
  <si>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</si>
  <si>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</si>
  <si>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</si>
  <si>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</si>
  <si>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</si>
  <si>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</si>
  <si>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</si>
  <si>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</si>
  <si>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</si>
  <si>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</si>
  <si>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</si>
  <si>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</si>
  <si>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</si>
  <si>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</si>
  <si>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</si>
  <si>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</si>
  <si>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</si>
  <si>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</si>
  <si>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</si>
  <si>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</si>
  <si>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</si>
  <si>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</si>
  <si>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</si>
  <si>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</si>
  <si>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</si>
  <si>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</si>
  <si>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</si>
  <si>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</si>
  <si>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</si>
  <si>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</si>
  <si>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</si>
  <si>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</si>
  <si>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</si>
  <si>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</si>
  <si>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</si>
  <si>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</si>
  <si>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</si>
  <si>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</si>
  <si>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</si>
  <si>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</si>
  <si>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</si>
  <si>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</si>
  <si>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</si>
  <si>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</si>
  <si>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</si>
  <si>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</si>
  <si>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</si>
  <si>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</si>
  <si>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</si>
  <si>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</si>
  <si>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</si>
  <si>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</si>
  <si>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</si>
  <si>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</si>
  <si>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</si>
  <si>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</si>
  <si>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</si>
  <si>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</si>
  <si>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</si>
  <si>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</si>
  <si>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</si>
  <si>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</si>
  <si>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</si>
  <si>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</si>
  <si>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</si>
  <si>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</si>
  <si>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</si>
  <si>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</si>
  <si>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</si>
  <si>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</si>
  <si>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</si>
  <si>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</si>
  <si>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</si>
  <si>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</si>
  <si>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</si>
  <si>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</si>
  <si>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</si>
  <si>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</si>
  <si>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</si>
  <si>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</si>
  <si>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</si>
  <si>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</si>
  <si>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</si>
  <si>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</si>
  <si>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</si>
  <si>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</si>
  <si>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</si>
  <si>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</si>
  <si>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</si>
  <si>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</si>
  <si>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</si>
  <si>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</si>
  <si>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</si>
  <si>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</si>
  <si>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</si>
  <si>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</si>
  <si>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</si>
  <si>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</si>
  <si>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</si>
  <si>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</si>
  <si>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</si>
  <si>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</si>
  <si>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</si>
  <si>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</si>
  <si>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</si>
  <si>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</si>
  <si>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</si>
  <si>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</si>
  <si>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</si>
  <si>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</si>
  <si>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</si>
  <si>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</si>
  <si>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</si>
  <si>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</si>
  <si>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</si>
  <si>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</si>
  <si>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</si>
  <si>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</si>
  <si>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</si>
  <si>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</si>
  <si>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</si>
  <si>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</si>
  <si>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</si>
  <si>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</si>
  <si>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</si>
  <si>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</si>
  <si>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</si>
  <si>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</si>
  <si>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</si>
  <si>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</si>
  <si>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</si>
  <si>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</si>
  <si>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</si>
  <si>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</si>
  <si>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</si>
  <si>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</si>
  <si>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</si>
  <si>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</si>
  <si>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</si>
  <si>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</si>
  <si>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</si>
  <si>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</si>
  <si>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</si>
  <si>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</si>
  <si>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</si>
  <si>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</si>
  <si>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</si>
  <si>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</si>
  <si>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</si>
  <si>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</si>
  <si>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</si>
  <si>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</si>
  <si>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</si>
  <si>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</si>
  <si>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</si>
  <si>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</si>
  <si>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</si>
  <si>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</si>
  <si>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</si>
  <si>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</si>
  <si>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</si>
  <si>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</si>
  <si>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</si>
  <si>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</si>
  <si>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</si>
  <si>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</si>
  <si>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</si>
  <si>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</si>
  <si>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</si>
  <si>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</si>
  <si>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</si>
  <si>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</si>
  <si>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</si>
  <si>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</si>
  <si>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</si>
  <si>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</si>
  <si>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</si>
  <si>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</si>
  <si>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</si>
  <si>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</si>
  <si>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</si>
  <si>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</si>
  <si>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</si>
  <si>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</si>
  <si>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</si>
  <si>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</si>
  <si>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</si>
  <si>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</si>
  <si>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</si>
  <si>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</si>
  <si>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</si>
  <si>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</si>
  <si>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</si>
  <si>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</si>
  <si>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</si>
  <si>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</si>
  <si>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</si>
  <si>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</si>
  <si>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</si>
  <si>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</si>
  <si>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</si>
  <si>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</si>
  <si>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</si>
  <si>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</si>
  <si>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</si>
  <si>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</si>
  <si>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</si>
  <si>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</si>
  <si>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</si>
  <si>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</si>
  <si>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</si>
  <si>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</si>
  <si>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</si>
  <si>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</si>
  <si>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</si>
  <si>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</si>
  <si>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</si>
  <si>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</si>
  <si>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</si>
  <si>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</si>
  <si>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</si>
  <si>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</si>
  <si>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</si>
  <si>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</si>
  <si>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</si>
  <si>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</si>
  <si>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</si>
  <si>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</si>
  <si>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</si>
  <si>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</si>
  <si>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</si>
  <si>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</si>
  <si>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</si>
  <si>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</si>
  <si>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</si>
  <si>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</si>
  <si>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</si>
  <si>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</si>
  <si>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</si>
  <si>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</si>
  <si>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</si>
  <si>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</si>
  <si>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</si>
  <si>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</si>
  <si>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</si>
  <si>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</si>
  <si>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</si>
  <si>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</si>
  <si>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</si>
  <si>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</si>
  <si>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</si>
  <si>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</si>
  <si>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</si>
  <si>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</si>
  <si>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</si>
  <si>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</si>
  <si>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</si>
  <si>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</si>
  <si>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</si>
  <si>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</si>
  <si>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</si>
  <si>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</si>
  <si>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</si>
  <si>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</si>
  <si>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</si>
  <si>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</si>
  <si>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</si>
  <si>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</si>
  <si>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</si>
  <si>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</si>
  <si>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</si>
  <si>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</si>
  <si>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</si>
  <si>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</si>
  <si>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</si>
  <si>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</si>
  <si>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</si>
  <si>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</si>
  <si>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</si>
  <si>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</si>
  <si>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</si>
  <si>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</si>
  <si>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</si>
  <si>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</si>
  <si>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</si>
  <si>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</si>
  <si>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</si>
  <si>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</si>
  <si>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</si>
  <si>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</si>
  <si>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</si>
  <si>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</si>
  <si>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</si>
  <si>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</si>
  <si>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</si>
  <si>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</si>
  <si>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</si>
  <si>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</si>
  <si>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</si>
  <si>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</si>
  <si>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</si>
  <si>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</si>
  <si>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</si>
  <si>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</si>
  <si>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</si>
  <si>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</si>
  <si>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</si>
  <si>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</si>
  <si>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</si>
  <si>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</si>
  <si>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</si>
  <si>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</si>
  <si>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</si>
  <si>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</si>
  <si>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</si>
  <si>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</si>
  <si>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</si>
  <si>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</si>
  <si>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</si>
  <si>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</si>
  <si>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</si>
  <si>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</si>
  <si>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</si>
  <si>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</si>
  <si>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</si>
  <si>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</si>
  <si>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</si>
  <si>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</si>
  <si>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</si>
  <si>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</si>
  <si>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</si>
  <si>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</si>
  <si>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</si>
  <si>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</si>
  <si>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</si>
  <si>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</si>
  <si>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</si>
  <si>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</si>
  <si>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</si>
  <si>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</si>
  <si>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</si>
  <si>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</si>
  <si>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</si>
  <si>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</si>
  <si>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</si>
  <si>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</si>
  <si>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</si>
  <si>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</si>
  <si>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</si>
  <si>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</si>
  <si>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</si>
  <si>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</si>
  <si>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</si>
  <si>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</si>
  <si>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</si>
  <si>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</si>
  <si>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</si>
  <si>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</si>
  <si>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</si>
  <si>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</si>
  <si>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</si>
  <si>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</si>
  <si>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</si>
  <si>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</si>
  <si>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</si>
  <si>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</si>
  <si>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</si>
  <si>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</si>
  <si>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</si>
  <si>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</si>
  <si>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</si>
  <si>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</si>
  <si>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</si>
  <si>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</si>
  <si>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</si>
  <si>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</si>
  <si>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</si>
  <si>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</si>
  <si>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</si>
  <si>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</si>
  <si>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</si>
  <si>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</si>
  <si>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</si>
  <si>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</si>
  <si>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</si>
  <si>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</si>
  <si>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</si>
  <si>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</si>
  <si>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</si>
  <si>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</si>
  <si>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</si>
  <si>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</si>
  <si>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</si>
  <si>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</si>
  <si>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</si>
  <si>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</si>
  <si>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</si>
  <si>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</si>
  <si>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</si>
  <si>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</si>
  <si>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</si>
  <si>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</si>
  <si>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</si>
  <si>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</si>
  <si>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</si>
  <si>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</si>
  <si>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</si>
  <si>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</si>
  <si>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</si>
  <si>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</si>
  <si>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</si>
  <si>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</si>
  <si>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</si>
  <si>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</si>
  <si>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</si>
  <si>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</si>
  <si>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</si>
  <si>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</si>
  <si>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</si>
  <si>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</si>
  <si>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</si>
  <si>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</si>
  <si>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</si>
  <si>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</si>
  <si>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</si>
  <si>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</si>
  <si>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</si>
  <si>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</si>
  <si>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</si>
  <si>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</si>
  <si>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</si>
  <si>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</si>
  <si>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</si>
  <si>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</si>
  <si>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</si>
  <si>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</si>
  <si>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</si>
  <si>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</si>
  <si>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</si>
  <si>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</si>
  <si>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</si>
  <si>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</si>
  <si>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</si>
  <si>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</si>
  <si>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</si>
  <si>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</si>
  <si>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</si>
  <si>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</si>
  <si>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</si>
  <si>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</si>
  <si>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</si>
  <si>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</si>
  <si>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</si>
  <si>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</si>
  <si>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</si>
  <si>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</si>
  <si>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</si>
  <si>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</si>
  <si>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</si>
  <si>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</si>
  <si>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</si>
  <si>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</si>
  <si>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</si>
  <si>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</si>
  <si>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</si>
  <si>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</si>
  <si>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</si>
  <si>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</si>
  <si>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</si>
  <si>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</si>
  <si>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</si>
  <si>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</si>
  <si>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</si>
  <si>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</si>
  <si>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</si>
  <si>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</si>
  <si>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</si>
  <si>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</si>
  <si>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</si>
  <si>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</si>
  <si>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</si>
  <si>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</si>
  <si>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</si>
  <si>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</si>
  <si>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</si>
  <si>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</si>
  <si>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</si>
  <si>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</si>
  <si>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</si>
  <si>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</si>
  <si>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</si>
  <si>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</si>
  <si>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</si>
  <si>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</si>
  <si>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</si>
  <si>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</si>
  <si>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</si>
  <si>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</si>
  <si>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</si>
  <si>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</si>
  <si>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</si>
  <si>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</si>
  <si>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</si>
  <si>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</si>
  <si>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</si>
  <si>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</si>
  <si>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</si>
  <si>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</si>
  <si>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</si>
  <si>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</si>
  <si>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</si>
  <si>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</si>
  <si>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</si>
  <si>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</si>
  <si>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</si>
  <si>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</si>
  <si>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</si>
  <si>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</si>
  <si>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</si>
  <si>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</si>
  <si>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</si>
  <si>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</si>
  <si>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</si>
  <si>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</si>
  <si>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</si>
  <si>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</si>
  <si>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</si>
  <si>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</si>
  <si>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</si>
  <si>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</si>
  <si>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</si>
  <si>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</si>
  <si>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</si>
  <si>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</si>
  <si>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</si>
  <si>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</si>
  <si>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</si>
  <si>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</si>
  <si>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</si>
  <si>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</si>
  <si>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</si>
  <si>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</si>
  <si>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</si>
  <si>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</si>
  <si>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</si>
  <si>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</si>
  <si>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</si>
  <si>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</si>
  <si>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</si>
  <si>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</si>
  <si>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</si>
  <si>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</si>
  <si>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</si>
  <si>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</si>
  <si>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</si>
  <si>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</si>
  <si>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</si>
  <si>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</si>
  <si>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</si>
  <si>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</si>
  <si>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</si>
  <si>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</si>
  <si>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</si>
  <si>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</si>
  <si>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</si>
  <si>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</si>
  <si>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</si>
  <si>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</si>
  <si>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</si>
  <si>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</si>
  <si>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</si>
  <si>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</si>
  <si>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</si>
  <si>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</si>
  <si>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</si>
  <si>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</si>
  <si>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</si>
  <si>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</si>
  <si>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</si>
  <si>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</si>
  <si>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</si>
  <si>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</si>
  <si>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</si>
  <si>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</si>
  <si>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</si>
  <si>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</si>
  <si>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</si>
  <si>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</si>
  <si>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</si>
  <si>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</si>
  <si>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</si>
  <si>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</si>
  <si>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</si>
  <si>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</si>
  <si>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</si>
  <si>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</si>
  <si>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</si>
  <si>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</si>
  <si>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</si>
  <si>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</si>
  <si>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</si>
  <si>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</si>
  <si>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</si>
  <si>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</si>
  <si>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</si>
  <si>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</si>
  <si>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</si>
  <si>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</si>
  <si>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</si>
  <si>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</si>
  <si>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</si>
  <si>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</si>
  <si>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</si>
  <si>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</si>
  <si>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</si>
  <si>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</si>
  <si>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</si>
  <si>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</si>
  <si>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</si>
  <si>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</si>
  <si>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</si>
  <si>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</si>
  <si>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</si>
  <si>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</si>
  <si>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</si>
  <si>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</si>
  <si>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</si>
  <si>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</si>
  <si>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</si>
  <si>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</si>
  <si>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</si>
  <si>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</si>
  <si>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</si>
  <si>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</si>
  <si>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</si>
  <si>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</si>
  <si>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</si>
  <si>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</si>
  <si>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</si>
  <si>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</si>
  <si>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</si>
  <si>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</si>
  <si>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</si>
  <si>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</si>
  <si>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</si>
  <si>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</si>
  <si>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</si>
  <si>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</si>
  <si>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</si>
  <si>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</si>
  <si>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</si>
  <si>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</si>
  <si>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</si>
  <si>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</si>
  <si>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</si>
  <si>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</si>
  <si>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</si>
  <si>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</si>
  <si>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</si>
  <si>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</si>
  <si>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</si>
  <si>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</si>
  <si>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</si>
  <si>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</si>
  <si>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</si>
  <si>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</si>
  <si>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</si>
  <si>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</si>
  <si>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</si>
  <si>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</si>
  <si>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</si>
  <si>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</si>
  <si>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</si>
  <si>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</si>
  <si>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</si>
  <si>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</si>
  <si>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</si>
  <si>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</si>
  <si>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</si>
  <si>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</si>
  <si>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</si>
  <si>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</si>
  <si>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</si>
  <si>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</si>
  <si>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</si>
  <si>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</si>
  <si>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</si>
  <si>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</si>
  <si>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</si>
  <si>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</si>
  <si>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</si>
  <si>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</si>
  <si>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</si>
  <si>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</si>
  <si>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</si>
  <si>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</si>
  <si>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</si>
  <si>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</si>
  <si>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</si>
  <si>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</si>
  <si>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</si>
  <si>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</si>
  <si>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</si>
  <si>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</si>
  <si>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</si>
  <si>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</si>
  <si>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</si>
  <si>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</si>
  <si>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</si>
  <si>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</si>
  <si>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</si>
  <si>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</si>
  <si>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</si>
  <si>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</si>
  <si>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</si>
  <si>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</si>
  <si>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</si>
  <si>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</si>
  <si>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</si>
  <si>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</si>
  <si>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</si>
  <si>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</si>
  <si>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</si>
  <si>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</si>
  <si>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</si>
  <si>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</si>
  <si>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</si>
  <si>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</si>
  <si>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</si>
  <si>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</si>
  <si>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</si>
  <si>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</si>
  <si>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</si>
  <si>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</si>
  <si>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</si>
  <si>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</si>
  <si>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</si>
  <si>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</si>
  <si>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</si>
  <si>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</si>
  <si>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</si>
  <si>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</si>
  <si>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</si>
  <si>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</si>
  <si>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</si>
  <si>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</si>
  <si>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</si>
  <si>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</si>
  <si>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</si>
  <si>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</si>
  <si>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</si>
  <si>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</si>
  <si>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</si>
  <si>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</si>
  <si>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</si>
  <si>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</si>
  <si>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</si>
  <si>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</si>
  <si>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</si>
  <si>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</si>
  <si>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</si>
  <si>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</si>
  <si>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</si>
  <si>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</si>
  <si>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</si>
  <si>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</si>
  <si>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</si>
  <si>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</si>
  <si>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</si>
  <si>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</si>
  <si>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</si>
  <si>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</si>
  <si>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</si>
  <si>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</si>
  <si>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</si>
  <si>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</si>
  <si>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</si>
  <si>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</si>
  <si>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</si>
  <si>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</si>
  <si>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</si>
  <si>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</si>
  <si>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</si>
  <si>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</si>
  <si>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</si>
  <si>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</si>
  <si>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</si>
  <si>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</si>
  <si>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</si>
  <si>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</si>
  <si>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</si>
  <si>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</si>
  <si>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</si>
  <si>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</si>
  <si>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</si>
  <si>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</si>
  <si>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</si>
  <si>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</si>
  <si>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</si>
  <si>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</si>
  <si>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</si>
  <si>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</si>
  <si>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</si>
  <si>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</si>
  <si>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</si>
  <si>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</si>
  <si>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</si>
  <si>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</si>
  <si>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</si>
  <si>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</si>
  <si>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</si>
  <si>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</si>
  <si>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</si>
  <si>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</si>
  <si>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</si>
  <si>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</si>
  <si>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</si>
  <si>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</si>
  <si>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</si>
  <si>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</si>
  <si>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</si>
  <si>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</si>
  <si>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</si>
  <si>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</si>
  <si>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</si>
  <si>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</si>
  <si>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</si>
  <si>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</si>
  <si>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</si>
  <si>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</si>
  <si>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</si>
  <si>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</si>
  <si>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</si>
  <si>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</si>
  <si>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</si>
  <si>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</si>
  <si>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</si>
  <si>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</si>
  <si>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</si>
  <si>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</si>
  <si>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</si>
  <si>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</si>
  <si>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</si>
  <si>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</si>
  <si>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</si>
  <si>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</si>
  <si>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</si>
  <si>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</si>
  <si>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</si>
  <si>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</si>
  <si>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</si>
  <si>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</si>
  <si>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</si>
  <si>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</si>
  <si>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</si>
  <si>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</si>
  <si>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</si>
  <si>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</si>
  <si>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</si>
  <si>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</si>
  <si>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</si>
  <si>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</si>
  <si>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</si>
  <si>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</si>
  <si>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</si>
  <si>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</si>
  <si>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</si>
  <si>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</si>
  <si>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</si>
  <si>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</si>
  <si>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</si>
  <si>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</si>
  <si>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</si>
  <si>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</si>
  <si>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</si>
  <si>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</si>
  <si>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</si>
  <si>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</si>
  <si>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</si>
  <si>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</si>
  <si>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</si>
  <si>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</si>
  <si>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</si>
  <si>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</si>
  <si>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</si>
  <si>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</si>
  <si>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</si>
  <si>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</si>
  <si>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</si>
  <si>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</si>
  <si>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</si>
  <si>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</si>
  <si>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</si>
  <si>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</si>
  <si>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</si>
  <si>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</si>
  <si>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</si>
  <si>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</si>
  <si>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</si>
  <si>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</si>
  <si>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</si>
  <si>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</si>
  <si>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</si>
  <si>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</si>
  <si>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</si>
  <si>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</si>
  <si>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</si>
  <si>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</si>
  <si>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</si>
  <si>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</si>
  <si>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</si>
  <si>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</si>
  <si>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</si>
  <si>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</si>
  <si>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</si>
  <si>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</si>
  <si>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</si>
  <si>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</si>
  <si>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</si>
  <si>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</si>
  <si>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</si>
  <si>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</si>
  <si>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</si>
  <si>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</si>
  <si>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</si>
  <si>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</si>
  <si>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</si>
  <si>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</si>
  <si>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</si>
  <si>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</si>
  <si>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</si>
  <si>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</si>
  <si>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</si>
  <si>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</si>
  <si>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</si>
  <si>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</si>
  <si>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</si>
  <si>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</si>
  <si>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</si>
  <si>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</si>
  <si>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</si>
  <si>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</si>
  <si>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</si>
  <si>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</si>
  <si>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</si>
  <si>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</si>
  <si>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</si>
  <si>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</si>
  <si>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</si>
  <si>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</si>
  <si>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</si>
  <si>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</si>
  <si>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</si>
  <si>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</si>
  <si>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</si>
  <si>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</si>
  <si>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</si>
  <si>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</si>
  <si>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</si>
  <si>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</si>
  <si>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</si>
  <si>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</si>
  <si>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</si>
  <si>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</si>
  <si>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</si>
  <si>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</si>
  <si>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</si>
  <si>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</si>
  <si>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</si>
  <si>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</si>
  <si>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</si>
  <si>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</si>
  <si>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</si>
  <si>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</si>
  <si>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</si>
  <si>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</si>
  <si>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</si>
  <si>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</si>
  <si>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</si>
  <si>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</si>
  <si>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</si>
  <si>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</si>
  <si>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</si>
  <si>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</si>
  <si>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</si>
  <si>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</si>
  <si>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</si>
  <si>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</si>
  <si>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</si>
  <si>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</si>
  <si>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</si>
  <si>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</si>
  <si>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</si>
  <si>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</si>
  <si>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</si>
  <si>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</si>
  <si>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</si>
  <si>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</si>
  <si>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</si>
  <si>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</si>
  <si>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</si>
  <si>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</si>
  <si>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</si>
  <si>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</si>
  <si>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</si>
  <si>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</si>
  <si>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</si>
  <si>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</si>
  <si>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</si>
  <si>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</si>
  <si>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</si>
  <si>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</si>
  <si>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</si>
  <si>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</si>
  <si>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</si>
  <si>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</si>
  <si>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</si>
  <si>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</si>
  <si>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</si>
  <si>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</si>
  <si>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</si>
  <si>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</si>
  <si>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</si>
  <si>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</si>
  <si>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</si>
  <si>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</si>
  <si>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</si>
  <si>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</si>
  <si>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</si>
  <si>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</si>
  <si>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</si>
  <si>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</si>
  <si>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</si>
  <si>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</si>
  <si>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</si>
  <si>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</si>
  <si>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</si>
  <si>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</si>
  <si>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</si>
  <si>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</si>
  <si>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</si>
  <si>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</si>
  <si>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</si>
  <si>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</si>
  <si>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</si>
  <si>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</si>
  <si>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</si>
  <si>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</si>
  <si>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</si>
  <si>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</si>
  <si>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</si>
  <si>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</si>
  <si>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</si>
  <si>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</si>
  <si>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</si>
  <si>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</si>
  <si>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</si>
  <si>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</si>
  <si>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</si>
  <si>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</si>
  <si>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</si>
  <si>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</si>
  <si>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</si>
  <si>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</si>
  <si>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</si>
  <si>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</si>
  <si>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</si>
  <si>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</si>
  <si>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</si>
  <si>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</si>
  <si>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</si>
  <si>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</si>
  <si>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</si>
  <si>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</si>
  <si>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</si>
  <si>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</si>
  <si>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</si>
  <si>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</si>
  <si>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</si>
  <si>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</si>
  <si>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</si>
  <si>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</si>
  <si>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</si>
  <si>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</si>
  <si>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</si>
  <si>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</si>
  <si>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</si>
  <si>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</si>
  <si>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</si>
  <si>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</si>
  <si>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</si>
  <si>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</si>
  <si>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</si>
  <si>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</si>
  <si>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</si>
  <si>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</si>
  <si>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</si>
  <si>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</si>
  <si>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</si>
  <si>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</si>
  <si>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</si>
  <si>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</si>
  <si>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</si>
  <si>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</si>
  <si>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</si>
  <si>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</si>
  <si>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</si>
  <si>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</si>
  <si>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</si>
  <si>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</si>
  <si>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</si>
  <si>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</si>
  <si>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</si>
  <si>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</si>
  <si>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</si>
  <si>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</si>
  <si>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</si>
  <si>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</si>
  <si>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</si>
  <si>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</si>
  <si>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</si>
  <si>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</si>
  <si>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</si>
  <si>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</si>
  <si>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</si>
  <si>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</si>
  <si>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</si>
  <si>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</si>
  <si>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</si>
  <si>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</si>
  <si>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</si>
  <si>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</si>
  <si>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</si>
  <si>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</si>
  <si>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</si>
  <si>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</si>
  <si>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</si>
  <si>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</si>
  <si>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</si>
  <si>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</si>
  <si>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</si>
  <si>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</si>
  <si>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</si>
  <si>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</si>
  <si>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</si>
  <si>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</si>
  <si>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</si>
  <si>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</si>
  <si>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</si>
  <si>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</si>
  <si>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</si>
  <si>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</si>
  <si>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</si>
  <si>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</si>
  <si>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</si>
  <si>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</si>
  <si>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</si>
  <si>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</si>
  <si>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</si>
  <si>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</si>
  <si>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</si>
  <si>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</si>
  <si>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</si>
  <si>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</si>
  <si>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</si>
  <si>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</si>
  <si>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</si>
  <si>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</si>
  <si>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</si>
  <si>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</si>
  <si>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</si>
  <si>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</si>
  <si>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</si>
  <si>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</si>
  <si>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</si>
  <si>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</si>
  <si>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</si>
  <si>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</si>
  <si>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</si>
  <si>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</si>
  <si>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</si>
  <si>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</si>
  <si>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</si>
  <si>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</si>
  <si>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</si>
  <si>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</si>
  <si>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</si>
  <si>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</si>
  <si>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</si>
  <si>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</si>
  <si>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</si>
  <si>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</si>
  <si>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</si>
  <si>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</si>
  <si>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</si>
  <si>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</si>
  <si>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</si>
  <si>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</si>
  <si>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</si>
  <si>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</si>
  <si>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</si>
  <si>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</si>
  <si>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</si>
  <si>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</si>
  <si>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</si>
  <si>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</si>
  <si>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</si>
  <si>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</si>
  <si>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</si>
  <si>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</si>
  <si>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</si>
  <si>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</si>
  <si>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</si>
  <si>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</si>
  <si>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</si>
  <si>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</si>
  <si>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</si>
  <si>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</si>
  <si>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</si>
  <si>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</si>
  <si>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</si>
  <si>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</si>
  <si>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</si>
  <si>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</si>
  <si>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</si>
  <si>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</si>
  <si>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</si>
  <si>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</si>
  <si>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</si>
  <si>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</si>
  <si>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</si>
  <si>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</si>
  <si>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</si>
  <si>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</si>
  <si>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</si>
  <si>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</si>
  <si>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</si>
  <si>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</si>
  <si>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</si>
  <si>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</si>
  <si>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</si>
  <si>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</si>
  <si>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</si>
  <si>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</si>
  <si>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</si>
  <si>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</si>
  <si>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</si>
  <si>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</si>
  <si>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</si>
  <si>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</si>
  <si>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</si>
  <si>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</si>
  <si>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</si>
  <si>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</si>
  <si>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</si>
  <si>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</si>
  <si>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</si>
  <si>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</si>
  <si>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</si>
  <si>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</si>
  <si>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</si>
  <si>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</si>
  <si>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</si>
  <si>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</si>
  <si>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</si>
  <si>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</si>
  <si>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</si>
  <si>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</si>
  <si>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</si>
  <si>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</si>
  <si>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</si>
  <si>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</si>
  <si>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</si>
  <si>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</si>
  <si>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</si>
  <si>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</si>
  <si>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</si>
  <si>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</si>
  <si>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</si>
  <si>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</si>
  <si>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</si>
  <si>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</si>
  <si>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</si>
  <si>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</si>
  <si>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</si>
  <si>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</si>
  <si>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</si>
  <si>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</si>
  <si>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</si>
  <si>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</si>
  <si>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</si>
  <si>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</si>
  <si>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</si>
  <si>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</si>
  <si>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</si>
  <si>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</si>
  <si>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</si>
  <si>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</si>
  <si>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</si>
  <si>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</si>
  <si>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</si>
  <si>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</si>
  <si>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</si>
  <si>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</si>
  <si>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</si>
  <si>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</si>
  <si>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</si>
  <si>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</si>
  <si>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</si>
  <si>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</si>
  <si>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</si>
  <si>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</si>
  <si>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</si>
  <si>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</si>
  <si>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</si>
  <si>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</si>
  <si>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</si>
  <si>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</si>
  <si>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</si>
  <si>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</si>
  <si>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</si>
  <si>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</si>
  <si>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</si>
  <si>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</si>
  <si>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</si>
  <si>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</si>
  <si>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</si>
  <si>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</si>
  <si>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</si>
  <si>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</si>
  <si>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</si>
  <si>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</si>
  <si>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</si>
  <si>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</si>
  <si>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</si>
  <si>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</si>
  <si>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</si>
  <si>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</si>
  <si>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</si>
  <si>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</si>
  <si>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</si>
  <si>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</si>
  <si>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</si>
  <si>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</si>
  <si>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</si>
  <si>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</si>
  <si>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</si>
  <si>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</si>
  <si>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</si>
  <si>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</si>
  <si>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</si>
  <si>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</si>
  <si>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</si>
  <si>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</si>
  <si>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</si>
  <si>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</si>
  <si>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</si>
  <si>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</si>
  <si>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</si>
  <si>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</si>
  <si>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</si>
  <si>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</si>
  <si>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</si>
  <si>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</si>
  <si>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</si>
  <si>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</si>
  <si>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</si>
  <si>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</si>
  <si>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</si>
  <si>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</si>
  <si>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</si>
  <si>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</si>
  <si>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</si>
  <si>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</si>
  <si>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</si>
  <si>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</si>
  <si>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</si>
  <si>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</si>
  <si>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</si>
  <si>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</si>
  <si>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</si>
  <si>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</si>
  <si>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</si>
  <si>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</si>
  <si>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</si>
  <si>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</si>
  <si>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</si>
  <si>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</si>
  <si>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</si>
  <si>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</si>
  <si>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</si>
  <si>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</si>
  <si>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</si>
  <si>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</si>
  <si>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</si>
  <si>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</si>
  <si>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</si>
  <si>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</si>
  <si>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</si>
  <si>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</si>
  <si>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</si>
  <si>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</si>
  <si>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</si>
  <si>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</si>
  <si>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</si>
  <si>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</si>
  <si>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</si>
  <si>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</si>
  <si>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</si>
  <si>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</si>
  <si>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</si>
  <si>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</si>
  <si>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</si>
  <si>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</si>
  <si>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</si>
  <si>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</si>
  <si>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</si>
  <si>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</si>
  <si>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</si>
  <si>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</si>
  <si>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</si>
  <si>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</si>
  <si>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</si>
  <si>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</si>
  <si>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</si>
  <si>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</si>
  <si>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</si>
  <si>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</si>
  <si>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</si>
  <si>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</si>
  <si>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</si>
  <si>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</si>
  <si>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</si>
  <si>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</si>
  <si>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</si>
  <si>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</si>
  <si>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</si>
  <si>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</si>
  <si>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</si>
  <si>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</si>
  <si>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</si>
  <si>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</si>
  <si>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</si>
  <si>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</si>
  <si>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</si>
  <si>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</si>
  <si>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</si>
  <si>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</si>
  <si>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</si>
  <si>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</si>
  <si>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</si>
  <si>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</si>
  <si>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</si>
  <si>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</si>
  <si>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</si>
  <si>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</si>
  <si>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</si>
  <si>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</si>
  <si>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</si>
  <si>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</si>
  <si>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</si>
  <si>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</si>
  <si>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</si>
  <si>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</si>
  <si>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</si>
  <si>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</si>
  <si>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</si>
  <si>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</si>
  <si>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</si>
  <si>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</si>
  <si>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</si>
  <si>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</si>
  <si>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</si>
  <si>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</si>
  <si>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</si>
  <si>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</si>
  <si>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</si>
  <si>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</si>
  <si>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</si>
  <si>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</si>
  <si>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</si>
  <si>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</si>
  <si>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</si>
  <si>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</si>
  <si>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</si>
  <si>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</si>
  <si>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</si>
  <si>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</si>
  <si>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</si>
  <si>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</si>
  <si>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</si>
  <si>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</si>
  <si>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</si>
  <si>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</si>
  <si>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</si>
  <si>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</si>
  <si>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</si>
  <si>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</si>
  <si>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</si>
  <si>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</si>
  <si>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</si>
  <si>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</si>
  <si>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</si>
  <si>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</si>
  <si>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</si>
  <si>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</si>
  <si>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</si>
  <si>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</si>
  <si>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</si>
  <si>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</si>
  <si>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</si>
  <si>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</si>
  <si>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</si>
  <si>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</si>
  <si>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</si>
  <si>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</si>
  <si>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</si>
  <si>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</si>
  <si>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</si>
  <si>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</si>
  <si>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</si>
  <si>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</si>
  <si>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</si>
  <si>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</si>
  <si>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</si>
  <si>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</si>
  <si>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</si>
  <si>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</si>
  <si>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</si>
  <si>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</si>
  <si>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</si>
  <si>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</si>
  <si>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</si>
  <si>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</si>
  <si>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</si>
  <si>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</si>
  <si>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</si>
  <si>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</si>
  <si>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</si>
  <si>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</si>
  <si>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</si>
  <si>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</si>
  <si>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</si>
  <si>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</si>
  <si>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</si>
  <si>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</si>
  <si>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</si>
  <si>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</si>
  <si>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</si>
  <si>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</si>
  <si>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</si>
  <si>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</si>
  <si>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</si>
  <si>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</si>
  <si>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</si>
  <si>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</si>
  <si>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</si>
  <si>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</si>
  <si>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</si>
  <si>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</si>
  <si>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</si>
  <si>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</si>
  <si>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</si>
  <si>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</si>
  <si>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</si>
  <si>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</si>
  <si>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</si>
  <si>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</si>
  <si>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</si>
  <si>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</si>
  <si>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</si>
  <si>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</si>
  <si>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</si>
  <si>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</si>
  <si>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</si>
  <si>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</si>
  <si>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</si>
  <si>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</si>
  <si>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</si>
  <si>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</si>
  <si>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</si>
  <si>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</si>
  <si>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</si>
  <si>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</si>
  <si>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</si>
  <si>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</si>
  <si>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</si>
  <si>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</si>
  <si>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</si>
  <si>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</si>
  <si>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</si>
  <si>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</si>
  <si>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</si>
  <si>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</si>
  <si>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</si>
  <si>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</si>
  <si>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</si>
  <si>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</si>
  <si>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</si>
  <si>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</si>
  <si>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</si>
  <si>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</si>
  <si>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</si>
  <si>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</si>
  <si>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</si>
  <si>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</si>
  <si>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</si>
  <si>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</si>
  <si>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</si>
  <si>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</si>
  <si>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</si>
  <si>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</si>
  <si>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</si>
  <si>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</si>
  <si>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</si>
  <si>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</si>
  <si>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</si>
  <si>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</si>
  <si>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</si>
  <si>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</si>
  <si>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</si>
  <si>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</si>
  <si>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</si>
  <si>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</si>
  <si>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</si>
  <si>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</si>
  <si>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</si>
  <si>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</si>
  <si>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</si>
  <si>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</si>
  <si>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</si>
  <si>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</si>
  <si>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</si>
  <si>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</si>
  <si>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</si>
  <si>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</si>
  <si>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</si>
  <si>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</si>
  <si>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</si>
  <si>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</si>
  <si>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</si>
  <si>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</si>
  <si>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</si>
  <si>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</si>
  <si>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</si>
  <si>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</si>
  <si>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</si>
  <si>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</si>
  <si>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</si>
  <si>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</si>
  <si>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</si>
  <si>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</si>
  <si>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</si>
  <si>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</si>
  <si>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</si>
  <si>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</si>
  <si>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</si>
  <si>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</si>
  <si>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</si>
  <si>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</si>
  <si>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</si>
  <si>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</si>
  <si>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</si>
  <si>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</si>
  <si>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</si>
  <si>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</si>
  <si>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</si>
  <si>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</si>
  <si>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</si>
  <si>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</si>
  <si>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</si>
  <si>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</si>
  <si>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</si>
  <si>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</si>
  <si>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</si>
  <si>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</si>
  <si>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</si>
  <si>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</si>
  <si>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</si>
  <si>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</si>
  <si>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</si>
  <si>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</si>
  <si>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</si>
  <si>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</si>
  <si>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</si>
  <si>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</si>
  <si>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</si>
  <si>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</si>
  <si>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</si>
  <si>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</si>
  <si>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</si>
  <si>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</si>
  <si>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</si>
  <si>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</si>
  <si>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</si>
  <si>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</si>
  <si>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</si>
  <si>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</si>
  <si>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</si>
  <si>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</si>
  <si>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</si>
  <si>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</si>
  <si>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</si>
  <si>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</si>
  <si>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</si>
  <si>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</si>
  <si>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</si>
  <si>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</si>
  <si>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</si>
  <si>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</si>
  <si>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</si>
  <si>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</si>
  <si>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</si>
  <si>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</si>
  <si>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</si>
  <si>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</si>
  <si>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</si>
  <si>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</si>
  <si>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</si>
  <si>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</si>
  <si>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</si>
  <si>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</si>
  <si>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</si>
  <si>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</si>
  <si>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</si>
  <si>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</si>
  <si>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</si>
  <si>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</si>
  <si>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</si>
  <si>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</si>
  <si>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</si>
  <si>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</si>
  <si>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</si>
  <si>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</si>
  <si>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</si>
  <si>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</si>
  <si>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</si>
  <si>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</si>
  <si>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</si>
  <si>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</si>
  <si>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</si>
  <si>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</si>
  <si>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</si>
  <si>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</si>
  <si>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</si>
  <si>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</si>
  <si>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</si>
  <si>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</si>
  <si>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</si>
  <si>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</si>
  <si>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</si>
  <si>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</si>
  <si>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</si>
  <si>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</si>
  <si>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</si>
  <si>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</si>
  <si>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</si>
  <si>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</si>
  <si>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</si>
  <si>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</si>
  <si>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</si>
  <si>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</si>
  <si>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</si>
  <si>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</si>
  <si>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</si>
  <si>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</si>
  <si>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</si>
  <si>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</si>
  <si>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</si>
  <si>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</si>
  <si>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</si>
  <si>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</si>
  <si>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</si>
  <si>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</si>
  <si>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</si>
  <si>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</si>
  <si>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</si>
  <si>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</si>
  <si>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</si>
  <si>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</si>
  <si>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</si>
  <si>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</si>
  <si>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</si>
  <si>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</si>
  <si>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</si>
  <si>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</si>
  <si>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</si>
  <si>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</si>
  <si>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</si>
  <si>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</si>
  <si>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</si>
  <si>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</si>
  <si>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</si>
  <si>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</si>
  <si>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</si>
  <si>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</si>
  <si>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</si>
  <si>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</si>
  <si>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</si>
  <si>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</si>
  <si>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</si>
  <si>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</si>
  <si>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</si>
  <si>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</si>
  <si>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</si>
  <si>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</si>
  <si>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</si>
  <si>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</si>
  <si>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</si>
  <si>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</si>
  <si>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</si>
  <si>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</si>
  <si>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</si>
  <si>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</si>
  <si>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</si>
  <si>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</si>
  <si>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</si>
  <si>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</si>
  <si>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</si>
  <si>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</si>
  <si>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</si>
  <si>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</si>
  <si>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</si>
  <si>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</si>
  <si>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</si>
  <si>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</si>
  <si>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</si>
  <si>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</si>
  <si>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</si>
  <si>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</si>
  <si>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</si>
  <si>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</si>
  <si>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</si>
  <si>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</si>
  <si>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</si>
  <si>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</si>
  <si>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</si>
  <si>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</si>
  <si>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</si>
  <si>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</si>
  <si>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</si>
  <si>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</si>
  <si>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</si>
  <si>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</si>
  <si>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</si>
  <si>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</si>
  <si>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</si>
  <si>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</si>
  <si>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</si>
  <si>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</si>
  <si>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</si>
  <si>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</si>
  <si>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</si>
  <si>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</si>
  <si>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</si>
  <si>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</si>
  <si>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</si>
  <si>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</si>
  <si>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</si>
  <si>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</si>
  <si>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</si>
  <si>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</si>
  <si>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</si>
  <si>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</si>
  <si>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</si>
  <si>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</si>
  <si>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</si>
  <si>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</si>
  <si>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</si>
  <si>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</si>
  <si>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</si>
  <si>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</si>
  <si>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</si>
  <si>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</si>
  <si>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</si>
  <si>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</si>
  <si>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</si>
  <si>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</si>
  <si>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</si>
  <si>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</si>
  <si>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</si>
  <si>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</si>
  <si>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</si>
  <si>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</si>
  <si>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</si>
  <si>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</si>
  <si>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</si>
  <si>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</si>
  <si>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</si>
  <si>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</si>
  <si>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</si>
  <si>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</si>
  <si>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</si>
  <si>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</si>
  <si>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</si>
  <si>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</si>
  <si>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</si>
  <si>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</si>
  <si>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</si>
  <si>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</si>
  <si>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</si>
  <si>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</si>
  <si>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</si>
  <si>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</si>
  <si>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</si>
  <si>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</si>
  <si>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</si>
  <si>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</si>
  <si>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</si>
  <si>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</si>
  <si>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</si>
  <si>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</si>
  <si>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</si>
  <si>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</si>
  <si>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</si>
  <si>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</si>
  <si>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</si>
  <si>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</si>
  <si>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</si>
  <si>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</si>
  <si>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</si>
  <si>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</si>
  <si>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</si>
  <si>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</si>
  <si>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</si>
  <si>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</si>
  <si>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</si>
  <si>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</si>
  <si>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</si>
  <si>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</si>
  <si>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</si>
  <si>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</si>
  <si>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</si>
  <si>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</si>
  <si>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</si>
  <si>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</si>
  <si>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</si>
  <si>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</si>
  <si>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</si>
  <si>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</si>
  <si>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</si>
  <si>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</si>
  <si>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</si>
  <si>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</si>
  <si>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</si>
  <si>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</si>
  <si>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</si>
  <si>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</si>
  <si>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</si>
  <si>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</si>
  <si>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</si>
  <si>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</si>
  <si>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</si>
  <si>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</si>
  <si>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</si>
  <si>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</si>
  <si>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</si>
  <si>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</si>
  <si>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</si>
  <si>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</si>
  <si>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</si>
  <si>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</si>
  <si>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</si>
  <si>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</si>
  <si>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</si>
  <si>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</si>
  <si>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</si>
  <si>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</si>
  <si>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</si>
  <si>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</si>
  <si>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</si>
  <si>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</si>
  <si>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</si>
  <si>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</si>
  <si>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</si>
  <si>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</si>
  <si>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</si>
  <si>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</si>
  <si>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</si>
  <si>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</si>
  <si>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</si>
  <si>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</si>
  <si>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</si>
  <si>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</si>
  <si>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</si>
  <si>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</si>
  <si>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</si>
  <si>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</si>
  <si>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</si>
  <si>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</si>
  <si>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</si>
  <si>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</si>
  <si>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</si>
  <si>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</si>
  <si>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</si>
  <si>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</si>
  <si>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</si>
  <si>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</si>
  <si>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</si>
  <si>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</si>
  <si>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</si>
  <si>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</si>
  <si>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</si>
  <si>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</si>
  <si>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</si>
  <si>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</si>
  <si>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</si>
  <si>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</si>
  <si>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</si>
  <si>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</si>
  <si>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</si>
  <si>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</si>
  <si>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</si>
  <si>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</si>
  <si>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</si>
  <si>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</si>
  <si>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</si>
  <si>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</si>
  <si>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</si>
  <si>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</si>
  <si>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</si>
  <si>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</si>
  <si>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</si>
  <si>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</si>
  <si>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</si>
  <si>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</si>
  <si>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</si>
  <si>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</si>
  <si>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</si>
  <si>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</si>
  <si>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</si>
  <si>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</si>
  <si>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</si>
  <si>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</si>
  <si>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</si>
  <si>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</si>
  <si>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</si>
  <si>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</si>
  <si>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</si>
  <si>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</si>
  <si>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</si>
  <si>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</si>
  <si>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</si>
  <si>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</si>
  <si>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</si>
  <si>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</si>
  <si>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</si>
  <si>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</si>
  <si>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</si>
  <si>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</si>
  <si>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</si>
  <si>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</si>
  <si>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</si>
  <si>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</si>
  <si>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</si>
  <si>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</si>
  <si>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</si>
  <si>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</si>
  <si>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</si>
  <si>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</si>
  <si>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</si>
  <si>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</si>
  <si>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</si>
  <si>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</si>
  <si>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</si>
  <si>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</si>
  <si>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</si>
  <si>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</si>
  <si>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</si>
  <si>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</si>
  <si>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</si>
  <si>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</si>
  <si>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</si>
  <si>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</si>
  <si>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</si>
  <si>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</si>
  <si>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</si>
  <si>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</si>
  <si>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</si>
  <si>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</si>
  <si>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</si>
  <si>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</si>
  <si>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</si>
  <si>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</si>
  <si>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</si>
  <si>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</si>
  <si>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</si>
  <si>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</si>
  <si>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</si>
  <si>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</si>
  <si>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</si>
  <si>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</si>
  <si>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</si>
  <si>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</si>
  <si>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</si>
  <si>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</si>
  <si>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</si>
  <si>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</si>
  <si>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</si>
  <si>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</si>
  <si>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</si>
  <si>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</si>
  <si>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</si>
  <si>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</si>
  <si>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</si>
  <si>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</si>
  <si>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</si>
  <si>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</si>
  <si>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</si>
  <si>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</si>
  <si>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</si>
  <si>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</si>
  <si>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</si>
  <si>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</si>
  <si>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</si>
  <si>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</si>
  <si>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</si>
  <si>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</si>
  <si>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</si>
  <si>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</si>
  <si>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</si>
  <si>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</si>
  <si>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</si>
  <si>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</si>
  <si>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</si>
  <si>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</si>
  <si>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</si>
  <si>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</si>
  <si>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</si>
  <si>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</si>
  <si>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</si>
  <si>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</si>
  <si>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</si>
  <si>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</si>
  <si>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</si>
  <si>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</si>
  <si>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</si>
  <si>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</si>
  <si>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</si>
  <si>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</si>
  <si>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</si>
  <si>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</si>
  <si>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</si>
  <si>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</si>
  <si>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</si>
  <si>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</si>
  <si>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</si>
  <si>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</si>
  <si>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</si>
  <si>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</si>
  <si>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</si>
  <si>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</si>
  <si>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</si>
  <si>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</si>
  <si>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</si>
  <si>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</si>
  <si>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</si>
  <si>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</si>
  <si>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</si>
  <si>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</si>
  <si>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</si>
  <si>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</si>
  <si>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</si>
  <si>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</si>
  <si>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</si>
  <si>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</si>
  <si>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</si>
  <si>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</si>
  <si>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</si>
  <si>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</si>
  <si>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</si>
  <si>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</si>
  <si>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</si>
  <si>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</si>
  <si>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</si>
  <si>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</si>
  <si>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</si>
  <si>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</si>
  <si>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</si>
  <si>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</si>
  <si>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</si>
  <si>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</si>
  <si>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</si>
  <si>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</si>
  <si>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</si>
  <si>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</si>
  <si>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</si>
  <si>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</si>
  <si>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</si>
  <si>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</si>
  <si>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</si>
  <si>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</si>
  <si>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</si>
  <si>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</si>
  <si>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</si>
  <si>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</si>
  <si>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</si>
  <si>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</si>
  <si>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</si>
  <si>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</si>
  <si>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</si>
  <si>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</si>
  <si>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</si>
  <si>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</si>
  <si>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</si>
  <si>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</si>
  <si>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</si>
  <si>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</si>
  <si>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</si>
  <si>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</si>
  <si>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</si>
  <si>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</si>
  <si>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</si>
  <si>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</si>
  <si>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</si>
  <si>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</si>
  <si>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</si>
  <si>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</si>
  <si>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</si>
  <si>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</si>
  <si>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</si>
  <si>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</si>
  <si>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</si>
  <si>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</si>
  <si>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</si>
  <si>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</si>
  <si>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</si>
  <si>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</si>
  <si>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</si>
  <si>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</si>
  <si>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</si>
  <si>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</si>
  <si>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</si>
  <si>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</si>
  <si>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</si>
  <si>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</si>
  <si>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</si>
  <si>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</si>
  <si>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</si>
  <si>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</si>
  <si>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</si>
  <si>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</si>
  <si>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</si>
  <si>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</si>
  <si>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</si>
  <si>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</si>
  <si>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</si>
  <si>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</si>
  <si>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</si>
  <si>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</si>
  <si>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</si>
  <si>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</si>
  <si>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</si>
  <si>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</si>
  <si>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</si>
  <si>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</si>
  <si>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</si>
  <si>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</si>
  <si>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</si>
  <si>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</si>
  <si>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</si>
  <si>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</si>
  <si>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</si>
  <si>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</si>
  <si>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</si>
  <si>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</si>
  <si>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</si>
  <si>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</si>
  <si>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</si>
  <si>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</si>
  <si>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</si>
  <si>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</si>
  <si>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</si>
  <si>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</si>
  <si>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</si>
  <si>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</si>
  <si>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</si>
  <si>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</si>
  <si>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</si>
  <si>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</si>
  <si>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</si>
  <si>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</si>
  <si>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</si>
  <si>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</si>
  <si>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</si>
  <si>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</si>
  <si>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</si>
  <si>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</si>
  <si>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</si>
  <si>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</si>
  <si>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</si>
  <si>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</si>
  <si>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</si>
  <si>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</si>
  <si>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</si>
  <si>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</si>
  <si>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</si>
  <si>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</si>
  <si>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</si>
  <si>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</si>
  <si>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</si>
  <si>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</si>
  <si>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</si>
  <si>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</si>
  <si>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</si>
  <si>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</si>
  <si>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</si>
  <si>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</si>
  <si>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</si>
  <si>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</si>
  <si>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</si>
  <si>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</si>
  <si>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</si>
  <si>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</si>
  <si>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</si>
  <si>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</si>
  <si>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</si>
  <si>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</si>
  <si>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</si>
  <si>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</si>
  <si>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</si>
  <si>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</si>
  <si>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</si>
  <si>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</si>
  <si>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</si>
  <si>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</si>
  <si>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</si>
  <si>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</si>
  <si>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</si>
  <si>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</si>
  <si>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</si>
  <si>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</si>
  <si>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</si>
  <si>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</si>
  <si>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</si>
  <si>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</si>
  <si>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</si>
  <si>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</si>
  <si>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</si>
  <si>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</si>
  <si>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</si>
  <si>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</si>
  <si>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</si>
  <si>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</si>
  <si>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</si>
  <si>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</si>
  <si>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</si>
  <si>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</si>
  <si>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</si>
  <si>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</si>
  <si>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</si>
  <si>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</si>
  <si>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</si>
  <si>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</si>
  <si>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</si>
  <si>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</si>
  <si>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</si>
  <si>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</si>
  <si>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</si>
  <si>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</si>
  <si>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</si>
  <si>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</si>
  <si>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</si>
  <si>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</si>
  <si>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</si>
  <si>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</si>
  <si>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</si>
  <si>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</si>
  <si>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</si>
  <si>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</si>
  <si>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</si>
  <si>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</si>
  <si>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</si>
  <si>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</si>
  <si>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</si>
  <si>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</si>
  <si>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</si>
  <si>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</si>
  <si>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</si>
  <si>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</si>
  <si>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</si>
  <si>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</si>
  <si>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</si>
  <si>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</si>
  <si>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</si>
  <si>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</si>
  <si>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</si>
  <si>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</si>
  <si>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</si>
  <si>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</si>
  <si>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</si>
  <si>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</si>
  <si>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</si>
  <si>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</si>
  <si>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</si>
  <si>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</si>
  <si>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</si>
  <si>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</si>
  <si>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</si>
  <si>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</si>
  <si>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</si>
  <si>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</si>
  <si>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</si>
  <si>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</si>
  <si>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</si>
  <si>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</si>
  <si>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</si>
  <si>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</si>
  <si>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</si>
  <si>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</si>
  <si>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</si>
  <si>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</si>
  <si>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</si>
  <si>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</si>
  <si>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</si>
  <si>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</si>
  <si>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</si>
  <si>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</si>
  <si>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</si>
  <si>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</si>
  <si>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</si>
  <si>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</si>
  <si>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</si>
  <si>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</si>
  <si>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</si>
  <si>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</si>
  <si>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</si>
  <si>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</si>
  <si>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</si>
  <si>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</si>
  <si>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</si>
  <si>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</si>
  <si>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</si>
  <si>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</si>
  <si>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</si>
  <si>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</si>
  <si>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</si>
  <si>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</si>
  <si>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</si>
  <si>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</si>
  <si>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</si>
  <si>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</si>
  <si>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</si>
  <si>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</si>
  <si>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</si>
  <si>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</si>
  <si>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</si>
  <si>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</si>
  <si>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</si>
  <si>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</si>
  <si>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</si>
  <si>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</si>
  <si>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</si>
  <si>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</si>
  <si>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</si>
  <si>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</si>
  <si>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</si>
  <si>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</si>
  <si>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</si>
  <si>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</si>
  <si>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</si>
  <si>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</si>
  <si>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</si>
  <si>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</si>
  <si>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</si>
  <si>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</si>
  <si>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</si>
  <si>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</si>
  <si>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</si>
  <si>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</si>
  <si>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</si>
  <si>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</si>
  <si>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</si>
  <si>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</si>
  <si>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</si>
  <si>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</si>
  <si>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</si>
  <si>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</si>
  <si>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</si>
  <si>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</si>
  <si>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</si>
  <si>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</si>
  <si>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</si>
  <si>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</si>
  <si>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</si>
  <si>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</si>
  <si>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</si>
  <si>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</si>
  <si>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</si>
  <si>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</si>
  <si>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</si>
  <si>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</si>
  <si>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</si>
  <si>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</si>
  <si>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</si>
  <si>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</si>
  <si>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</si>
  <si>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</si>
  <si>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</si>
  <si>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</si>
  <si>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</si>
  <si>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</si>
  <si>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</si>
  <si>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</si>
  <si>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</si>
  <si>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</si>
  <si>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</si>
  <si>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</si>
  <si>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</si>
  <si>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</si>
  <si>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</si>
  <si>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</si>
  <si>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</si>
  <si>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</si>
  <si>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</si>
  <si>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</si>
  <si>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</si>
  <si>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</si>
  <si>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</si>
  <si>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</si>
  <si>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</si>
  <si>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</si>
  <si>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</si>
  <si>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</si>
  <si>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</si>
  <si>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</si>
  <si>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</si>
  <si>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</si>
  <si>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</si>
  <si>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</si>
  <si>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</si>
  <si>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</si>
  <si>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</si>
  <si>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</si>
  <si>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</si>
  <si>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</si>
  <si>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</si>
  <si>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</si>
  <si>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</si>
  <si>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</si>
  <si>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</si>
  <si>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</si>
  <si>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</si>
  <si>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</si>
  <si>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</si>
  <si>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</si>
  <si>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</si>
  <si>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</si>
  <si>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</si>
  <si>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</si>
  <si>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</si>
  <si>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</si>
  <si>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</si>
  <si>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</si>
  <si>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</si>
  <si>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</si>
  <si>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</si>
  <si>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</si>
  <si>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</si>
  <si>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</si>
  <si>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</si>
  <si>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</si>
  <si>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</si>
  <si>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</si>
  <si>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</si>
  <si>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</si>
  <si>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</si>
  <si>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</si>
  <si>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</si>
  <si>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</si>
  <si>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</si>
  <si>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</si>
  <si>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</si>
  <si>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</si>
  <si>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</si>
  <si>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</si>
  <si>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</si>
  <si>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</si>
  <si>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</si>
  <si>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</si>
  <si>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</si>
  <si>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</si>
  <si>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</si>
  <si>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</si>
  <si>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</si>
  <si>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</si>
  <si>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</si>
  <si>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</si>
  <si>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</si>
  <si>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</si>
  <si>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</si>
  <si>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</si>
  <si>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</si>
  <si>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</si>
  <si>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</si>
  <si>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</si>
  <si>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</si>
  <si>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</si>
  <si>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</si>
  <si>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</si>
  <si>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</si>
  <si>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</si>
  <si>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</si>
  <si>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</si>
  <si>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</si>
  <si>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</si>
  <si>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</si>
  <si>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</si>
  <si>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</si>
  <si>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</si>
  <si>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</si>
  <si>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</si>
  <si>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</si>
  <si>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</si>
  <si>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</si>
  <si>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</si>
  <si>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</si>
  <si>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</si>
  <si>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</si>
  <si>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</si>
  <si>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</si>
  <si>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</si>
  <si>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</si>
  <si>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</si>
  <si>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</si>
  <si>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</si>
  <si>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</si>
  <si>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</si>
  <si>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</si>
  <si>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</si>
  <si>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</si>
  <si>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</si>
  <si>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</si>
  <si>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</si>
  <si>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</si>
  <si>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</si>
  <si>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</si>
  <si>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</si>
  <si>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</si>
  <si>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</si>
  <si>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</si>
  <si>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</si>
  <si>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</si>
  <si>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</si>
  <si>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</si>
  <si>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</si>
  <si>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</si>
  <si>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</si>
  <si>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</si>
  <si>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</si>
  <si>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</si>
  <si>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</si>
  <si>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</si>
  <si>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</si>
  <si>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</si>
  <si>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</si>
  <si>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</si>
  <si>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</si>
  <si>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</si>
  <si>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</si>
  <si>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</si>
  <si>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</si>
  <si>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</si>
  <si>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</si>
  <si>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</si>
  <si>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</si>
  <si>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</si>
  <si>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</si>
  <si>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</si>
  <si>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</si>
  <si>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</si>
  <si>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</si>
  <si>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</si>
  <si>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</si>
  <si>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</si>
  <si>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</si>
  <si>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</si>
  <si>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</si>
  <si>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</si>
  <si>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</si>
  <si>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</si>
  <si>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</si>
  <si>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</si>
  <si>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</si>
  <si>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</si>
  <si>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</si>
  <si>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</si>
  <si>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</si>
  <si>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</si>
  <si>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</si>
  <si>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</si>
  <si>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</si>
  <si>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</si>
  <si>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</si>
  <si>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</si>
  <si>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</si>
  <si>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</si>
  <si>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</si>
  <si>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</si>
  <si>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</si>
  <si>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</si>
  <si>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</si>
  <si>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</si>
  <si>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</si>
  <si>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</si>
  <si>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</si>
  <si>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</si>
  <si>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</si>
  <si>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</si>
  <si>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</si>
  <si>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</si>
  <si>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</si>
  <si>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</si>
  <si>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</si>
  <si>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</si>
  <si>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</si>
  <si>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</si>
  <si>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</si>
  <si>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</si>
  <si>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</si>
  <si>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</si>
  <si>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</si>
  <si>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</si>
  <si>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</si>
  <si>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</si>
  <si>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</si>
  <si>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</si>
  <si>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</si>
  <si>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</si>
  <si>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</si>
  <si>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</si>
  <si>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</si>
  <si>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</si>
  <si>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</si>
  <si>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</si>
  <si>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</si>
  <si>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</si>
  <si>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</si>
  <si>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</si>
  <si>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</si>
  <si>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</si>
  <si>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</si>
  <si>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</si>
  <si>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</si>
  <si>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</si>
  <si>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</si>
  <si>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</si>
  <si>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</si>
  <si>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</si>
  <si>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</si>
  <si>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</si>
  <si>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</si>
  <si>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</si>
  <si>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</si>
  <si>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</si>
  <si>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</si>
  <si>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</si>
  <si>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</si>
  <si>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</si>
  <si>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</si>
  <si>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</si>
  <si>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</si>
  <si>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</si>
  <si>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</si>
  <si>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</si>
  <si>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</si>
  <si>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</si>
  <si>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</si>
  <si>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</si>
  <si>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</si>
  <si>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</si>
  <si>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</si>
  <si>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</si>
  <si>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</si>
  <si>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</si>
  <si>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</si>
  <si>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</si>
  <si>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</si>
  <si>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</si>
  <si>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</si>
  <si>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</si>
  <si>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</si>
  <si>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</si>
  <si>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</si>
  <si>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</si>
  <si>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</si>
  <si>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</si>
  <si>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</si>
  <si>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</si>
  <si>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</si>
  <si>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</si>
  <si>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</si>
  <si>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</si>
  <si>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</si>
  <si>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</si>
  <si>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</si>
  <si>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</si>
  <si>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</si>
  <si>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</si>
  <si>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</si>
  <si>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</si>
  <si>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</si>
  <si>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</si>
  <si>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</si>
  <si>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</si>
  <si>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</si>
  <si>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</si>
  <si>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</si>
  <si>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</si>
  <si>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</si>
  <si>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</si>
  <si>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</si>
  <si>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</si>
  <si>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</si>
  <si>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</si>
  <si>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</si>
  <si>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</si>
  <si>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</si>
  <si>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</si>
  <si>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</si>
  <si>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</si>
  <si>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</si>
  <si>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</si>
  <si>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</si>
  <si>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</si>
  <si>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</si>
  <si>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</si>
  <si>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</si>
  <si>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</si>
  <si>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</si>
  <si>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</si>
  <si>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</si>
  <si>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</si>
  <si>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</si>
  <si>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</si>
  <si>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</si>
  <si>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</si>
  <si>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</si>
  <si>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</si>
  <si>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</si>
  <si>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</si>
  <si>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</si>
  <si>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</si>
  <si>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</si>
  <si>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</si>
  <si>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</si>
  <si>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</si>
  <si>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</si>
  <si>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</si>
  <si>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</si>
  <si>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</si>
  <si>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</si>
  <si>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</si>
  <si>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</si>
  <si>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</si>
  <si>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</si>
  <si>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</si>
  <si>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</si>
  <si>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</si>
  <si>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</si>
  <si>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</si>
  <si>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</si>
  <si>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</si>
  <si>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</si>
  <si>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</si>
  <si>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</si>
  <si>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</si>
  <si>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</si>
  <si>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</si>
  <si>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</si>
  <si>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</si>
  <si>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</si>
  <si>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</si>
  <si>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</si>
  <si>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</si>
  <si>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</si>
  <si>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</si>
  <si>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</si>
  <si>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</si>
  <si>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</si>
  <si>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</si>
  <si>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</si>
  <si>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</si>
  <si>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</si>
  <si>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</si>
  <si>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</si>
  <si>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</si>
  <si>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</si>
  <si>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</si>
  <si>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</si>
  <si>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</si>
  <si>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</si>
  <si>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</si>
  <si>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</si>
  <si>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</si>
  <si>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</si>
  <si>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</si>
  <si>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</si>
  <si>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</si>
  <si>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</si>
  <si>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</si>
  <si>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</si>
  <si>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</si>
  <si>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</si>
  <si>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</si>
  <si>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</si>
  <si>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</si>
  <si>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</si>
  <si>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</si>
  <si>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</si>
  <si>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</si>
  <si>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</si>
  <si>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</si>
  <si>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</si>
  <si>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</si>
  <si>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</si>
  <si>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</si>
  <si>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</si>
  <si>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</si>
  <si>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</si>
  <si>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</si>
  <si>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</si>
  <si>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</si>
  <si>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</si>
  <si>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</si>
  <si>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</si>
  <si>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</si>
  <si>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</si>
  <si>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</si>
  <si>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</si>
  <si>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</si>
  <si>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</si>
  <si>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</si>
  <si>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</si>
  <si>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</si>
  <si>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</si>
  <si>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</si>
  <si>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</si>
  <si>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</si>
  <si>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</si>
  <si>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</si>
  <si>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</si>
  <si>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</si>
  <si>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</si>
  <si>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</si>
  <si>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</si>
  <si>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</si>
  <si>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</si>
  <si>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</si>
  <si>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</si>
  <si>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</si>
  <si>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</si>
  <si>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</si>
  <si>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</si>
  <si>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</si>
  <si>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</si>
  <si>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</si>
  <si>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</si>
  <si>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</si>
  <si>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</si>
  <si>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</si>
  <si>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</si>
  <si>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</si>
  <si>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</si>
  <si>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</si>
  <si>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</si>
  <si>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</si>
  <si>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</si>
  <si>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</si>
  <si>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</si>
  <si>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</si>
  <si>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</si>
  <si>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</si>
  <si>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</si>
  <si>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</si>
  <si>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</si>
  <si>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</si>
  <si>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</si>
  <si>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</si>
  <si>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</si>
  <si>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</si>
  <si>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</si>
  <si>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</si>
  <si>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</si>
  <si>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</si>
  <si>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</si>
  <si>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</si>
  <si>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</si>
  <si>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</si>
  <si>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</si>
  <si>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</si>
  <si>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</si>
  <si>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</si>
  <si>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</si>
  <si>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</si>
  <si>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</si>
  <si>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</si>
  <si>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</si>
  <si>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</si>
  <si>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</si>
  <si>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</si>
  <si>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</si>
  <si>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</si>
  <si>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</si>
  <si>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</si>
  <si>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</si>
  <si>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</si>
  <si>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</si>
  <si>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</si>
  <si>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</si>
  <si>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</si>
  <si>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</si>
  <si>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</si>
  <si>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</si>
  <si>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</si>
  <si>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</si>
  <si>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</si>
  <si>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</si>
  <si>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</si>
  <si>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</si>
  <si>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</si>
  <si>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</si>
  <si>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</si>
  <si>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</si>
  <si>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</si>
  <si>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</si>
  <si>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</si>
  <si>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</si>
  <si>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</si>
  <si>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</si>
  <si>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</si>
  <si>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</si>
  <si>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</si>
  <si>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</si>
  <si>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</si>
  <si>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</si>
  <si>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</si>
  <si>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</si>
  <si>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</si>
  <si>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</si>
  <si>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</si>
  <si>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</si>
  <si>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</si>
  <si>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</si>
  <si>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</si>
  <si>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</si>
  <si>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</si>
  <si>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</si>
  <si>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</si>
  <si>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</si>
  <si>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</si>
  <si>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</si>
  <si>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</si>
  <si>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</si>
  <si>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</si>
  <si>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</si>
  <si>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</si>
  <si>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</si>
  <si>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</si>
  <si>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</si>
  <si>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</si>
  <si>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</si>
  <si>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</si>
  <si>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</si>
  <si>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</si>
  <si>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</si>
  <si>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</si>
  <si>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</si>
  <si>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</si>
  <si>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</si>
  <si>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</si>
  <si>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</si>
  <si>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</si>
  <si>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</si>
  <si>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</si>
  <si>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</si>
  <si>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</si>
  <si>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</si>
  <si>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</si>
  <si>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</si>
  <si>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</si>
  <si>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</si>
  <si>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</si>
  <si>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</si>
  <si>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</si>
  <si>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</si>
  <si>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</si>
  <si>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</si>
  <si>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</si>
  <si>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</si>
  <si>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</si>
  <si>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</si>
  <si>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</si>
  <si>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</si>
  <si>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</si>
  <si>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</si>
  <si>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</si>
  <si>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</si>
  <si>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</si>
  <si>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</si>
  <si>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</si>
  <si>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</si>
  <si>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</si>
  <si>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</si>
  <si>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</si>
  <si>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</si>
  <si>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</si>
  <si>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</si>
  <si>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</si>
  <si>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</si>
  <si>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</si>
  <si>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</si>
  <si>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</si>
  <si>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</si>
  <si>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</si>
  <si>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</si>
  <si>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</si>
  <si>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</si>
  <si>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</si>
  <si>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</si>
  <si>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</si>
  <si>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</si>
  <si>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</si>
  <si>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</si>
  <si>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</si>
  <si>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</si>
  <si>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</si>
  <si>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</si>
  <si>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</si>
  <si>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</si>
  <si>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</si>
  <si>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</si>
  <si>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</si>
  <si>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</si>
  <si>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</si>
  <si>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</si>
  <si>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</si>
  <si>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</si>
  <si>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</si>
  <si>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</si>
  <si>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</si>
  <si>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</si>
  <si>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</si>
  <si>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</si>
  <si>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</si>
  <si>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</si>
  <si>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</si>
  <si>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</si>
  <si>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</si>
  <si>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</si>
  <si>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</si>
  <si>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</si>
  <si>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</si>
  <si>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</si>
  <si>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</si>
  <si>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</si>
  <si>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</si>
  <si>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</si>
  <si>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</si>
  <si>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</si>
  <si>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</si>
  <si>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</si>
  <si>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</si>
  <si>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</si>
  <si>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</si>
  <si>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</si>
  <si>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</si>
  <si>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</si>
  <si>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</si>
  <si>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</si>
  <si>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</si>
  <si>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</si>
  <si>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</si>
  <si>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</si>
  <si>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</si>
  <si>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</si>
  <si>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</si>
  <si>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</si>
  <si>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</si>
  <si>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</si>
  <si>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</si>
  <si>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</si>
  <si>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</si>
  <si>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</si>
  <si>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</si>
  <si>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</si>
  <si>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</si>
  <si>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</si>
  <si>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</si>
  <si>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</si>
  <si>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</si>
  <si>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</si>
  <si>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</si>
  <si>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</si>
  <si>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</si>
  <si>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</si>
  <si>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</si>
  <si>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</si>
  <si>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</si>
  <si>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</si>
  <si>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</si>
  <si>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</si>
  <si>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</si>
  <si>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</si>
  <si>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</si>
  <si>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</si>
  <si>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</si>
  <si>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</si>
  <si>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</si>
  <si>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</si>
  <si>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</si>
  <si>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</si>
  <si>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</si>
  <si>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</si>
  <si>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</si>
  <si>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</si>
  <si>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</si>
  <si>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</si>
  <si>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</si>
  <si>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</si>
  <si>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</si>
  <si>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</si>
  <si>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</si>
  <si>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</si>
  <si>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</si>
  <si>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</si>
  <si>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</si>
  <si>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</si>
  <si>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</si>
  <si>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</si>
  <si>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</si>
  <si>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</si>
  <si>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</si>
  <si>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</si>
  <si>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</si>
  <si>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</si>
  <si>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</si>
  <si>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</si>
  <si>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</si>
  <si>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</si>
  <si>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</si>
  <si>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</si>
  <si>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</si>
  <si>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</si>
  <si>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</si>
  <si>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</si>
  <si>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</si>
  <si>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</si>
  <si>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</si>
  <si>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</si>
  <si>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</si>
  <si>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</si>
  <si>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</si>
  <si>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</si>
  <si>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</si>
  <si>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</si>
  <si>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</si>
  <si>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</si>
  <si>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</si>
  <si>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</si>
  <si>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</si>
  <si>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</si>
  <si>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</si>
  <si>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</si>
  <si>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</si>
  <si>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</si>
  <si>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</si>
  <si>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</si>
  <si>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</si>
  <si>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</si>
  <si>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</si>
  <si>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</si>
  <si>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</si>
  <si>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</si>
  <si>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</si>
  <si>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</si>
  <si>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</si>
  <si>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</si>
  <si>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</si>
  <si>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</si>
  <si>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</si>
  <si>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</si>
  <si>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</si>
  <si>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</si>
  <si>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</si>
  <si>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</si>
  <si>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</si>
  <si>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</si>
  <si>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</si>
  <si>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</si>
  <si>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</si>
  <si>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</si>
  <si>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</si>
  <si>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</si>
  <si>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</si>
  <si>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</si>
  <si>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</si>
  <si>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</si>
  <si>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</si>
  <si>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</si>
  <si>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</si>
  <si>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</si>
  <si>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</si>
  <si>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</si>
  <si>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</si>
  <si>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</si>
  <si>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</si>
  <si>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</si>
  <si>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</si>
  <si>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</si>
  <si>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</si>
  <si>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</si>
  <si>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</si>
  <si>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</si>
  <si>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</si>
  <si>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</si>
  <si>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</si>
  <si>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</si>
  <si>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</si>
  <si>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</si>
  <si>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</si>
  <si>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</si>
  <si>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</si>
  <si>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</si>
  <si>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</si>
  <si>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</si>
  <si>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</si>
  <si>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</si>
  <si>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</si>
  <si>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</si>
  <si>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</si>
  <si>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</si>
  <si>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</si>
  <si>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</si>
  <si>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</si>
  <si>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</si>
  <si>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</si>
  <si>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</si>
  <si>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</si>
  <si>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</si>
  <si>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</si>
  <si>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</si>
  <si>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</si>
  <si>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</si>
  <si>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</si>
  <si>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</si>
  <si>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</si>
  <si>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</si>
  <si>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</si>
  <si>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</si>
  <si>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</si>
  <si>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</si>
  <si>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</si>
  <si>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</si>
  <si>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</si>
  <si>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</si>
  <si>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</si>
  <si>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</si>
  <si>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</si>
  <si>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</si>
  <si>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</si>
  <si>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</si>
  <si>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</si>
  <si>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</si>
  <si>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</si>
  <si>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</si>
  <si>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</si>
  <si>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</si>
  <si>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</si>
  <si>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</si>
  <si>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</si>
  <si>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</si>
  <si>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</si>
  <si>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</si>
  <si>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</si>
  <si>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</si>
  <si>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</si>
  <si>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</si>
  <si>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</si>
  <si>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</si>
  <si>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</si>
  <si>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</si>
  <si>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</si>
  <si>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</si>
  <si>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</si>
  <si>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</si>
  <si>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</si>
  <si>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</si>
  <si>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</si>
  <si>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</si>
  <si>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</si>
  <si>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</si>
  <si>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</si>
  <si>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</si>
  <si>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</si>
  <si>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</si>
  <si>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</si>
  <si>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</si>
  <si>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</si>
  <si>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</si>
  <si>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</si>
  <si>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</si>
  <si>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</si>
  <si>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</si>
  <si>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</si>
  <si>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</si>
  <si>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</si>
  <si>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</si>
  <si>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</si>
  <si>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</si>
  <si>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</si>
  <si>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</si>
  <si>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</si>
  <si>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</si>
  <si>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</si>
  <si>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</si>
  <si>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</si>
  <si>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</si>
  <si>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</si>
  <si>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</si>
  <si>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</si>
  <si>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</si>
  <si>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</si>
  <si>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</si>
  <si>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</si>
  <si>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</si>
  <si>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</si>
  <si>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</si>
  <si>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</si>
  <si>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</si>
  <si>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</si>
  <si>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</si>
  <si>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</si>
  <si>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</si>
  <si>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</si>
  <si>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</si>
  <si>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</si>
  <si>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</si>
  <si>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</si>
  <si>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</si>
  <si>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</si>
  <si>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</si>
  <si>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</si>
  <si>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</si>
  <si>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</si>
  <si>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</si>
  <si>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</si>
  <si>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</si>
  <si>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</si>
  <si>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</si>
  <si>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</si>
  <si>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</si>
  <si>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</si>
  <si>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</si>
  <si>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</si>
  <si>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</si>
  <si>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</si>
  <si>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</si>
  <si>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</si>
  <si>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</si>
  <si>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</si>
  <si>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</si>
  <si>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</si>
  <si>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</si>
  <si>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</si>
  <si>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</si>
  <si>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</si>
  <si>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</si>
  <si>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</si>
  <si>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</si>
  <si>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</si>
  <si>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</si>
  <si>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</si>
  <si>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</si>
  <si>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</si>
  <si>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</si>
  <si>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</si>
  <si>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</si>
  <si>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</si>
  <si>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</si>
  <si>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</si>
  <si>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</si>
  <si>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</si>
  <si>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</si>
  <si>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</si>
  <si>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</si>
  <si>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</si>
  <si>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</si>
  <si>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</si>
  <si>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</si>
  <si>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</si>
  <si>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</si>
  <si>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</si>
  <si>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</si>
  <si>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</si>
  <si>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</si>
  <si>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</si>
  <si>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</si>
  <si>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</si>
  <si>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</si>
  <si>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</si>
  <si>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</si>
  <si>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</si>
  <si>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</si>
  <si>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</si>
  <si>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</si>
  <si>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</si>
  <si>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</si>
  <si>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</si>
  <si>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</si>
  <si>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</si>
  <si>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</si>
  <si>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</si>
  <si>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</si>
  <si>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</si>
  <si>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</si>
  <si>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</si>
  <si>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</si>
  <si>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</si>
  <si>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</si>
  <si>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</si>
  <si>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</si>
  <si>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</si>
  <si>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</si>
  <si>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</si>
  <si>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</si>
  <si>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</si>
  <si>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</si>
  <si>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</si>
  <si>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</si>
  <si>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</si>
  <si>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</si>
  <si>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</si>
  <si>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</si>
  <si>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</si>
  <si>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</si>
  <si>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</si>
  <si>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</si>
  <si>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</si>
  <si>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</si>
  <si>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</si>
  <si>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</si>
  <si>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</si>
  <si>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</si>
  <si>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</si>
  <si>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</si>
  <si>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</si>
  <si>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</si>
  <si>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</si>
  <si>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</si>
  <si>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</si>
  <si>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</si>
  <si>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</si>
  <si>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</si>
  <si>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</si>
  <si>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</si>
  <si>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</si>
  <si>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</si>
  <si>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</si>
  <si>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</si>
  <si>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</si>
  <si>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</si>
  <si>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</si>
  <si>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</si>
  <si>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</si>
  <si>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</si>
  <si>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</si>
  <si>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</si>
  <si>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</si>
  <si>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</si>
  <si>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</si>
  <si>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</si>
  <si>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</si>
  <si>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</si>
  <si>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</si>
  <si>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</si>
  <si>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</si>
  <si>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</si>
  <si>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</si>
  <si>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</si>
  <si>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</si>
  <si>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</si>
  <si>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</si>
  <si>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</si>
  <si>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</si>
  <si>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</si>
  <si>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</si>
  <si>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</si>
  <si>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</si>
  <si>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</si>
  <si>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</si>
  <si>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</si>
  <si>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</si>
  <si>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</si>
  <si>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</si>
  <si>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</si>
  <si>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</si>
  <si>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</si>
  <si>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</si>
  <si>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</si>
  <si>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</si>
  <si>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</si>
  <si>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</si>
  <si>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</si>
  <si>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</si>
  <si>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</si>
  <si>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</si>
  <si>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</si>
  <si>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</si>
  <si>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</si>
  <si>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</si>
  <si>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</si>
  <si>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</si>
  <si>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</si>
  <si>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</si>
  <si>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</si>
  <si>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</si>
  <si>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</si>
  <si>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</si>
  <si>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</si>
  <si>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</si>
  <si>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</si>
  <si>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</si>
  <si>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</si>
  <si>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</si>
  <si>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</si>
  <si>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</si>
  <si>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</si>
  <si>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</si>
  <si>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</si>
  <si>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</si>
  <si>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</si>
  <si>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</si>
  <si>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</si>
  <si>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</si>
  <si>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</si>
  <si>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</si>
  <si>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</si>
  <si>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</si>
  <si>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</si>
  <si>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</si>
  <si>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</si>
  <si>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</si>
  <si>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</si>
  <si>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</si>
  <si>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</si>
  <si>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</si>
  <si>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</si>
  <si>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</si>
  <si>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</si>
  <si>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</si>
  <si>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</si>
  <si>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</si>
  <si>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</si>
  <si>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</si>
  <si>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</si>
  <si>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</si>
  <si>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</si>
  <si>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</si>
  <si>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</si>
  <si>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</si>
  <si>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</si>
  <si>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</si>
  <si>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</si>
  <si>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</si>
  <si>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</si>
  <si>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</si>
  <si>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</si>
  <si>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</si>
  <si>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</si>
  <si>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</si>
  <si>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</si>
  <si>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</si>
  <si>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</si>
  <si>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</si>
  <si>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</si>
  <si>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</si>
  <si>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</si>
  <si>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</si>
  <si>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</si>
  <si>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</si>
  <si>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</si>
  <si>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</si>
  <si>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</si>
  <si>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</si>
  <si>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</si>
  <si>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</si>
  <si>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</si>
  <si>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</si>
  <si>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</si>
  <si>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</si>
  <si>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</si>
  <si>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</si>
  <si>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</si>
  <si>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</si>
  <si>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</si>
  <si>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</si>
  <si>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</si>
  <si>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</si>
  <si>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</si>
  <si>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</si>
  <si>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</si>
  <si>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</si>
  <si>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</si>
  <si>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</si>
  <si>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</si>
  <si>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</si>
  <si>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</si>
  <si>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</si>
  <si>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</si>
  <si>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</si>
  <si>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</si>
  <si>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</si>
  <si>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</si>
  <si>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</si>
  <si>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</si>
  <si>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</si>
  <si>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</si>
  <si>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</si>
  <si>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</si>
  <si>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</si>
  <si>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</si>
  <si>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</si>
  <si>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</si>
  <si>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</si>
  <si>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</si>
  <si>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</si>
  <si>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</si>
  <si>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</si>
  <si>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</si>
  <si>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</si>
  <si>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</si>
  <si>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</si>
  <si>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</si>
  <si>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</si>
  <si>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</si>
  <si>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</si>
  <si>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</si>
  <si>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</si>
  <si>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</si>
  <si>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</si>
  <si>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</si>
  <si>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</si>
  <si>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</si>
  <si>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</si>
  <si>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</si>
  <si>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</si>
  <si>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</si>
  <si>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</si>
  <si>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</si>
  <si>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</si>
  <si>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</si>
  <si>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</si>
  <si>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</si>
  <si>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</si>
  <si>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</si>
  <si>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</si>
  <si>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</si>
  <si>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</si>
  <si>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</si>
  <si>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</si>
  <si>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</si>
  <si>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</si>
  <si>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</si>
  <si>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</si>
  <si>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</si>
  <si>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</si>
  <si>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</si>
  <si>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</si>
  <si>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</si>
  <si>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</si>
  <si>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</si>
  <si>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</si>
  <si>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</si>
  <si>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</si>
  <si>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</si>
  <si>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</si>
  <si>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</si>
  <si>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</si>
  <si>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</si>
  <si>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</si>
  <si>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</si>
  <si>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</si>
  <si>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</si>
  <si>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</si>
  <si>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</si>
  <si>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</si>
  <si>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</si>
  <si>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</si>
  <si>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</si>
  <si>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</si>
  <si>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</si>
  <si>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</si>
  <si>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</si>
  <si>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</si>
  <si>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</si>
  <si>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</si>
  <si>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</si>
  <si>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</si>
  <si>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</si>
  <si>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</si>
  <si>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</si>
  <si>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</si>
  <si>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</si>
  <si>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</si>
  <si>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</si>
  <si>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</si>
  <si>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</si>
  <si>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</si>
  <si>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</si>
  <si>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</si>
  <si>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</si>
  <si>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</si>
  <si>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</si>
  <si>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</si>
  <si>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</si>
  <si>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</si>
  <si>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</si>
  <si>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</si>
  <si>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</si>
  <si>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</si>
  <si>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</si>
  <si>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</si>
  <si>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</si>
  <si>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</si>
  <si>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</si>
  <si>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</si>
  <si>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</si>
  <si>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</si>
  <si>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</si>
  <si>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</si>
  <si>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</si>
  <si>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</si>
  <si>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</si>
  <si>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</si>
  <si>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</si>
  <si>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</si>
  <si>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</si>
  <si>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</si>
  <si>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</si>
  <si>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</si>
  <si>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</si>
  <si>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</si>
  <si>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</si>
  <si>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</si>
  <si>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</si>
  <si>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</si>
  <si>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</si>
  <si>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</si>
  <si>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</si>
  <si>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</si>
  <si>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</si>
  <si>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</si>
  <si>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</si>
  <si>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</si>
  <si>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</si>
  <si>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</si>
  <si>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</si>
  <si>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</si>
  <si>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</si>
  <si>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</si>
  <si>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</si>
  <si>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</si>
  <si>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</si>
  <si>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</si>
  <si>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</si>
  <si>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</si>
  <si>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</si>
  <si>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</si>
  <si>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</si>
  <si>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</si>
  <si>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</si>
  <si>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</si>
  <si>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</si>
  <si>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</si>
  <si>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</si>
  <si>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</si>
  <si>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</si>
  <si>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</si>
  <si>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</si>
  <si>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</si>
  <si>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</si>
  <si>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</si>
  <si>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</si>
  <si>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</si>
  <si>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</si>
  <si>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</si>
  <si>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</si>
  <si>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</si>
  <si>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</si>
  <si>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</si>
  <si>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</si>
  <si>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</si>
  <si>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</si>
  <si>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</si>
  <si>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</si>
  <si>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</si>
  <si>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</si>
  <si>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</si>
  <si>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</si>
  <si>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</si>
  <si>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</si>
  <si>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</si>
  <si>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</si>
  <si>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</si>
  <si>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</si>
  <si>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</si>
  <si>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</si>
  <si>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</si>
  <si>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</si>
  <si>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</si>
  <si>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</si>
  <si>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</si>
  <si>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</si>
  <si>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</si>
  <si>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</si>
  <si>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</si>
  <si>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</si>
  <si>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</si>
  <si>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</si>
  <si>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</si>
  <si>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</si>
  <si>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</si>
  <si>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</si>
  <si>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</si>
  <si>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</si>
  <si>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</si>
  <si>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</si>
  <si>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</si>
  <si>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</si>
  <si>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</si>
  <si>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</si>
  <si>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</si>
  <si>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</si>
  <si>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</si>
  <si>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</si>
  <si>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</si>
  <si>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</si>
  <si>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</si>
  <si>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</si>
  <si>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</si>
  <si>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</si>
  <si>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</si>
  <si>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</si>
  <si>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</si>
  <si>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</si>
  <si>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</si>
  <si>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</si>
  <si>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</si>
  <si>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</si>
  <si>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</si>
  <si>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</si>
  <si>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</si>
  <si>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</si>
  <si>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</si>
  <si>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</si>
  <si>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</si>
  <si>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</si>
  <si>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</si>
  <si>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</si>
  <si>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</si>
  <si>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</si>
  <si>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</si>
  <si>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</si>
  <si>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</si>
  <si>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</si>
  <si>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</si>
  <si>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</si>
  <si>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</si>
  <si>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</si>
  <si>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</si>
  <si>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</si>
  <si>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</si>
  <si>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</si>
  <si>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</si>
  <si>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</si>
  <si>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</si>
  <si>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</si>
  <si>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</si>
  <si>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</si>
  <si>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</si>
  <si>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</si>
  <si>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</si>
  <si>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</si>
  <si>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</si>
  <si>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</si>
  <si>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</si>
  <si>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</si>
  <si>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</si>
  <si>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</si>
  <si>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</si>
  <si>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</si>
  <si>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</si>
  <si>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</si>
  <si>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</si>
  <si>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</si>
  <si>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</si>
  <si>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</si>
  <si>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</si>
  <si>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</si>
  <si>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</si>
  <si>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</si>
  <si>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</si>
  <si>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</si>
  <si>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</si>
  <si>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</si>
  <si>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</si>
  <si>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</si>
  <si>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</si>
  <si>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</si>
  <si>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</si>
  <si>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</si>
  <si>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</si>
  <si>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</si>
  <si>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</si>
  <si>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</si>
  <si>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</si>
  <si>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</si>
  <si>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</si>
  <si>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</si>
  <si>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</si>
  <si>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</si>
  <si>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</si>
  <si>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</si>
  <si>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</si>
  <si>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</si>
  <si>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</si>
  <si>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</si>
  <si>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</si>
  <si>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</si>
  <si>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</si>
  <si>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</si>
  <si>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</si>
  <si>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</si>
  <si>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</si>
  <si>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</si>
  <si>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</si>
  <si>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</si>
  <si>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</si>
  <si>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</si>
  <si>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</si>
  <si>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</si>
  <si>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</si>
  <si>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</si>
  <si>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</si>
  <si>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</si>
  <si>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</si>
  <si>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</si>
  <si>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</si>
  <si>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</si>
  <si>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</si>
  <si>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</si>
  <si>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</si>
  <si>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</si>
  <si>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</si>
  <si>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</si>
  <si>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</si>
  <si>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</si>
  <si>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</si>
  <si>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</si>
  <si>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</si>
  <si>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</si>
  <si>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</si>
  <si>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</si>
  <si>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</si>
  <si>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</si>
  <si>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</si>
  <si>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</si>
  <si>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</si>
  <si>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</si>
  <si>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</si>
  <si>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</si>
  <si>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</si>
  <si>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</si>
  <si>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</si>
  <si>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</si>
  <si>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</si>
  <si>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</si>
  <si>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</si>
  <si>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</si>
  <si>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</si>
  <si>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</si>
  <si>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</si>
  <si>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</si>
  <si>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</si>
  <si>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</si>
  <si>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</si>
  <si>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</si>
  <si>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</si>
  <si>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</si>
  <si>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</si>
  <si>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</si>
  <si>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</si>
  <si>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</si>
  <si>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</si>
  <si>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</si>
  <si>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</si>
  <si>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</si>
  <si>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</si>
  <si>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</si>
  <si>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</si>
  <si>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</si>
  <si>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</si>
  <si>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</si>
  <si>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</si>
  <si>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</si>
  <si>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</si>
  <si>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</si>
  <si>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</si>
  <si>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</si>
  <si>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</si>
  <si>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</si>
  <si>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</si>
  <si>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</si>
  <si>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</si>
  <si>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</si>
  <si>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</si>
  <si>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</si>
  <si>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</si>
  <si>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</si>
  <si>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</si>
  <si>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</si>
  <si>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</si>
  <si>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</si>
  <si>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</si>
  <si>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</si>
  <si>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</si>
  <si>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</si>
  <si>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</si>
  <si>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</si>
  <si>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</si>
  <si>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</si>
  <si>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</si>
  <si>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</si>
  <si>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</si>
  <si>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</si>
  <si>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</si>
  <si>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</si>
  <si>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</si>
  <si>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</si>
  <si>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</si>
  <si>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</si>
  <si>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</si>
  <si>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</si>
  <si>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</si>
  <si>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</si>
  <si>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</si>
  <si>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</si>
  <si>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</si>
  <si>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</si>
  <si>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</si>
  <si>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</si>
  <si>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</si>
  <si>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</si>
  <si>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</si>
  <si>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</si>
  <si>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</si>
  <si>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</si>
  <si>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</si>
  <si>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</si>
  <si>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</si>
  <si>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</si>
  <si>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</si>
  <si>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</si>
  <si>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</si>
  <si>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</si>
  <si>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</si>
  <si>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</si>
  <si>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</si>
  <si>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</si>
  <si>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</si>
  <si>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</si>
  <si>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</si>
  <si>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</si>
  <si>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</si>
  <si>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</si>
  <si>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</si>
  <si>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</si>
  <si>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</si>
  <si>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</si>
  <si>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</si>
  <si>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</si>
  <si>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</si>
  <si>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</si>
  <si>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</si>
  <si>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</si>
  <si>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</si>
  <si>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</si>
  <si>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</si>
  <si>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</si>
  <si>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</si>
  <si>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</si>
  <si>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</si>
  <si>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</si>
  <si>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</si>
  <si>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</si>
  <si>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</si>
  <si>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</si>
  <si>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</si>
  <si>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</si>
  <si>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</si>
  <si>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</si>
  <si>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</si>
  <si>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</si>
  <si>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</si>
  <si>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</si>
  <si>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</si>
  <si>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</si>
  <si>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</si>
  <si>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</si>
  <si>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</si>
  <si>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</si>
  <si>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</si>
  <si>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</si>
  <si>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</si>
  <si>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</si>
  <si>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</si>
  <si>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</si>
  <si>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</si>
  <si>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</si>
  <si>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</si>
  <si>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</si>
  <si>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</si>
  <si>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</si>
  <si>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</si>
  <si>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</si>
  <si>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</si>
  <si>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</si>
  <si>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</si>
  <si>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</si>
  <si>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</si>
  <si>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</si>
  <si>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</si>
  <si>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</si>
  <si>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</si>
  <si>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</si>
  <si>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</si>
  <si>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</si>
  <si>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</si>
  <si>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</si>
  <si>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</si>
  <si>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</si>
  <si>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</si>
  <si>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</si>
  <si>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</si>
  <si>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</si>
  <si>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</si>
  <si>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</si>
  <si>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</si>
  <si>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</si>
  <si>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</si>
  <si>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</si>
  <si>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</si>
  <si>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</si>
  <si>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</si>
  <si>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</si>
  <si>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</si>
  <si>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</si>
  <si>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</si>
  <si>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</si>
  <si>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</si>
  <si>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</si>
  <si>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</si>
  <si>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</si>
  <si>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</si>
  <si>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</si>
  <si>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</si>
  <si>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</si>
  <si>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</si>
  <si>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</si>
  <si>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</si>
  <si>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</si>
  <si>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</si>
  <si>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</si>
  <si>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</si>
  <si>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</si>
  <si>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</si>
  <si>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</si>
  <si>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</si>
  <si>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</si>
  <si>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</si>
  <si>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</si>
  <si>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</si>
  <si>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</si>
  <si>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</si>
  <si>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</si>
  <si>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</si>
  <si>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</si>
  <si>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</si>
  <si>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</si>
  <si>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</si>
  <si>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</si>
  <si>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</si>
  <si>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</si>
  <si>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</si>
  <si>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</si>
  <si>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</si>
  <si>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</si>
  <si>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</si>
  <si>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</si>
  <si>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</si>
  <si>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</si>
  <si>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</si>
  <si>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</si>
  <si>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</si>
  <si>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</si>
  <si>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</si>
  <si>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</si>
  <si>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</si>
  <si>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</si>
  <si>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</si>
  <si>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</si>
  <si>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</si>
  <si>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</si>
  <si>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</si>
  <si>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</si>
  <si>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</si>
  <si>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</si>
  <si>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</si>
  <si>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</si>
  <si>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</si>
  <si>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</si>
  <si>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</si>
  <si>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</si>
  <si>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</si>
  <si>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</si>
  <si>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</si>
  <si>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</si>
  <si>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</si>
  <si>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</si>
  <si>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</si>
  <si>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</si>
  <si>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</si>
  <si>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</si>
  <si>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</si>
  <si>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</si>
  <si>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</si>
  <si>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</si>
  <si>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</si>
  <si>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</si>
  <si>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</si>
  <si>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</si>
  <si>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</si>
  <si>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</si>
  <si>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</si>
  <si>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</si>
  <si>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</si>
  <si>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</si>
  <si>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</si>
  <si>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</si>
  <si>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</si>
  <si>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</si>
  <si>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</si>
  <si>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</si>
  <si>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</si>
  <si>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</si>
  <si>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</si>
  <si>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</si>
  <si>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</si>
  <si>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</si>
  <si>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</si>
  <si>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</si>
  <si>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</si>
  <si>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</si>
  <si>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</si>
  <si>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</si>
  <si>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</si>
  <si>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</si>
  <si>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</si>
  <si>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</si>
  <si>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</si>
  <si>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</si>
  <si>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</si>
  <si>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</si>
  <si>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</si>
  <si>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</si>
  <si>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</si>
  <si>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</si>
  <si>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</si>
  <si>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</si>
  <si>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</si>
  <si>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</si>
  <si>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</si>
  <si>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</si>
  <si>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</si>
  <si>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</si>
  <si>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</si>
  <si>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</si>
  <si>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</si>
  <si>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</si>
  <si>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</si>
  <si>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</si>
  <si>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</si>
  <si>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</si>
  <si>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</si>
  <si>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</si>
  <si>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</si>
  <si>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</si>
  <si>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</si>
  <si>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</si>
  <si>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</si>
  <si>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</si>
  <si>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</si>
  <si>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</si>
  <si>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</si>
  <si>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</si>
  <si>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</si>
  <si>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</si>
  <si>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</si>
  <si>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</si>
  <si>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</si>
  <si>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</si>
  <si>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</si>
  <si>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</si>
  <si>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</si>
  <si>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</si>
  <si>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</si>
  <si>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</si>
  <si>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</si>
  <si>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</si>
  <si>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</si>
  <si>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</si>
  <si>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</si>
  <si>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</si>
  <si>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</si>
  <si>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</si>
  <si>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</si>
  <si>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</si>
  <si>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</si>
  <si>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</si>
  <si>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</si>
  <si>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</si>
  <si>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</si>
  <si>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</si>
  <si>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</si>
  <si>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</si>
  <si>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</si>
  <si>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</si>
  <si>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</si>
  <si>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</si>
  <si>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</si>
  <si>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</si>
  <si>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</si>
  <si>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</si>
  <si>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</si>
  <si>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</si>
  <si>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</si>
  <si>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</si>
  <si>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</si>
  <si>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</si>
  <si>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</si>
  <si>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</si>
  <si>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</si>
  <si>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</si>
  <si>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</si>
  <si>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</si>
  <si>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</si>
  <si>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</si>
  <si>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</si>
  <si>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</si>
  <si>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</si>
  <si>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</si>
  <si>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</si>
  <si>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</si>
  <si>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</si>
  <si>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</si>
  <si>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</si>
  <si>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</si>
  <si>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</si>
  <si>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</si>
  <si>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</si>
  <si>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</si>
  <si>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</si>
  <si>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</si>
  <si>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</si>
  <si>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</si>
  <si>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</si>
  <si>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</si>
  <si>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</si>
  <si>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</si>
  <si>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</si>
  <si>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</si>
  <si>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</si>
  <si>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</si>
  <si>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</si>
  <si>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</si>
  <si>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</si>
  <si>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</si>
  <si>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</si>
  <si>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</si>
  <si>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</si>
  <si>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</si>
  <si>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</si>
  <si>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</si>
  <si>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</si>
  <si>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</si>
  <si>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</si>
  <si>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</si>
  <si>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</si>
  <si>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</si>
  <si>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</si>
  <si>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</si>
  <si>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</si>
  <si>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</si>
  <si>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</si>
  <si>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</si>
  <si>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</si>
  <si>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</si>
  <si>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</si>
  <si>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</si>
  <si>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</si>
  <si>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</si>
  <si>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</si>
  <si>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</si>
  <si>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</si>
  <si>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</si>
  <si>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</si>
  <si>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</si>
  <si>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</si>
  <si>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</si>
  <si>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</si>
  <si>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</si>
  <si>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</si>
  <si>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</si>
  <si>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</si>
  <si>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</si>
  <si>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</si>
  <si>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</si>
  <si>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</si>
  <si>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</si>
  <si>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</si>
  <si>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</si>
  <si>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</si>
  <si>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</si>
  <si>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</si>
  <si>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</si>
  <si>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</si>
  <si>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</si>
  <si>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</si>
  <si>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</si>
  <si>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</si>
  <si>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</si>
  <si>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</si>
  <si>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</si>
  <si>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</si>
  <si>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</si>
  <si>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</si>
  <si>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</si>
  <si>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</si>
  <si>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</si>
  <si>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</si>
  <si>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</si>
  <si>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</si>
  <si>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</si>
  <si>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</si>
  <si>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</si>
  <si>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</si>
  <si>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</si>
  <si>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</si>
  <si>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</si>
  <si>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</si>
  <si>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</si>
  <si>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</si>
  <si>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</si>
  <si>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</si>
  <si>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</si>
  <si>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</si>
  <si>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</si>
  <si>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</si>
  <si>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</si>
  <si>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</si>
  <si>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</si>
  <si>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</si>
  <si>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</si>
  <si>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</si>
  <si>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</si>
  <si>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</si>
  <si>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</si>
  <si>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</si>
  <si>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</si>
  <si>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</si>
  <si>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</si>
  <si>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</si>
  <si>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</si>
  <si>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</si>
  <si>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</si>
  <si>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</si>
  <si>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</si>
  <si>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</si>
  <si>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</si>
  <si>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</si>
  <si>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</si>
  <si>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</si>
  <si>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</si>
  <si>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</si>
  <si>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</si>
  <si>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</si>
  <si>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</si>
  <si>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</si>
  <si>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</si>
  <si>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</si>
  <si>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</si>
  <si>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</si>
  <si>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</si>
  <si>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</si>
  <si>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</si>
  <si>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</si>
  <si>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</si>
  <si>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</si>
  <si>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</si>
  <si>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</si>
  <si>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</si>
  <si>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</si>
  <si>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</si>
  <si>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</si>
  <si>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</si>
  <si>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</si>
  <si>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</si>
  <si>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</si>
  <si>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</si>
  <si>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</si>
  <si>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</si>
  <si>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</si>
  <si>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</si>
  <si>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</si>
  <si>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</si>
  <si>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</si>
  <si>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</si>
  <si>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</si>
  <si>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</si>
  <si>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</si>
  <si>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</si>
  <si>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</si>
  <si>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</si>
  <si>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</si>
  <si>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</si>
  <si>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</si>
  <si>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</si>
  <si>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</si>
  <si>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</si>
  <si>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</si>
  <si>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</si>
  <si>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</si>
  <si>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</si>
  <si>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</si>
  <si>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</si>
  <si>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</si>
  <si>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</si>
  <si>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</si>
  <si>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</si>
  <si>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</si>
  <si>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</si>
  <si>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</si>
  <si>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</si>
  <si>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</si>
  <si>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</si>
  <si>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</si>
  <si>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</si>
  <si>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</si>
  <si>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</si>
  <si>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</si>
  <si>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</si>
  <si>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</si>
  <si>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</si>
  <si>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</si>
  <si>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</si>
  <si>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</si>
  <si>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</si>
  <si>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</si>
  <si>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</si>
  <si>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</si>
  <si>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</si>
  <si>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</si>
  <si>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</si>
  <si>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</si>
  <si>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</si>
  <si>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</si>
  <si>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</si>
  <si>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</si>
  <si>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</si>
  <si>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</si>
  <si>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</si>
  <si>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</si>
  <si>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</si>
  <si>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</si>
  <si>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</si>
  <si>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</si>
  <si>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</si>
  <si>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</si>
  <si>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</si>
  <si>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</si>
  <si>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</si>
  <si>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</si>
  <si>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</si>
  <si>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</si>
  <si>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</si>
  <si>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</si>
  <si>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</si>
  <si>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</si>
  <si>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</si>
  <si>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</si>
  <si>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</si>
  <si>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</si>
  <si>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</si>
  <si>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</si>
  <si>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</si>
  <si>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</si>
  <si>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</si>
  <si>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</si>
  <si>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</si>
  <si>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</si>
  <si>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</si>
  <si>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</si>
  <si>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</si>
  <si>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</si>
  <si>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</si>
  <si>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</si>
  <si>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</si>
  <si>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</si>
  <si>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</si>
  <si>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</si>
  <si>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</si>
  <si>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</si>
  <si>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</si>
  <si>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</si>
  <si>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</si>
  <si>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</si>
  <si>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</si>
  <si>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</si>
  <si>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</si>
  <si>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</si>
  <si>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</si>
  <si>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</si>
  <si>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</si>
  <si>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</si>
  <si>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</si>
  <si>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</si>
  <si>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</si>
  <si>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</si>
  <si>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</si>
  <si>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</si>
  <si>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</si>
  <si>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</si>
  <si>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</si>
  <si>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</si>
  <si>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</si>
  <si>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</si>
  <si>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</si>
  <si>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</si>
  <si>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</si>
  <si>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</si>
  <si>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</si>
  <si>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</si>
  <si>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</si>
  <si>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</si>
  <si>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</si>
  <si>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</si>
  <si>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</si>
  <si>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</si>
  <si>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</si>
  <si>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</si>
  <si>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</si>
  <si>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</si>
  <si>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</si>
  <si>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</si>
  <si>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</si>
  <si>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</si>
  <si>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</si>
  <si>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</si>
  <si>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</si>
  <si>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</si>
  <si>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</si>
  <si>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</si>
  <si>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</si>
  <si>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</si>
  <si>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</si>
  <si>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</si>
  <si>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</si>
  <si>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</si>
  <si>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</si>
  <si>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</si>
  <si>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</si>
  <si>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</si>
  <si>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</si>
  <si>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</si>
  <si>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</si>
  <si>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</si>
  <si>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</si>
  <si>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</si>
  <si>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</si>
  <si>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</si>
  <si>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</si>
  <si>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</si>
  <si>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</si>
  <si>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</si>
  <si>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</si>
  <si>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</si>
  <si>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</si>
  <si>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</si>
  <si>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</si>
  <si>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</si>
  <si>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</si>
  <si>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</si>
  <si>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</si>
  <si>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</si>
  <si>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</si>
  <si>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</si>
  <si>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</si>
  <si>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</si>
  <si>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</si>
  <si>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</si>
  <si>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</si>
  <si>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</si>
  <si>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</si>
  <si>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</si>
  <si>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</si>
  <si>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</si>
  <si>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</si>
  <si>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</si>
  <si>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</si>
  <si>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</si>
  <si>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</si>
  <si>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</si>
  <si>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</si>
  <si>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</si>
  <si>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</si>
  <si>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</si>
  <si>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</si>
  <si>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</si>
  <si>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</si>
  <si>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</si>
  <si>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</si>
  <si>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</si>
  <si>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</si>
  <si>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</si>
  <si>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</si>
  <si>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</si>
  <si>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</si>
  <si>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</si>
  <si>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</si>
  <si>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</si>
  <si>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</si>
  <si>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</si>
  <si>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</si>
  <si>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</si>
  <si>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</si>
  <si>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</si>
  <si>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</si>
  <si>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</si>
  <si>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</si>
  <si>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</si>
  <si>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</si>
  <si>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</si>
  <si>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</si>
  <si>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</si>
  <si>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</si>
  <si>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</si>
  <si>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</si>
  <si>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</si>
  <si>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</si>
  <si>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</si>
  <si>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</si>
  <si>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</si>
  <si>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</si>
  <si>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</si>
  <si>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</si>
  <si>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</si>
  <si>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</si>
  <si>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</si>
  <si>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</si>
  <si>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</si>
  <si>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</si>
  <si>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</si>
  <si>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</si>
  <si>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</si>
  <si>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</si>
  <si>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</si>
  <si>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</si>
  <si>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</si>
  <si>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</si>
  <si>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</si>
  <si>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</si>
  <si>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</si>
  <si>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</si>
  <si>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</si>
  <si>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</si>
  <si>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</si>
  <si>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</si>
  <si>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</si>
  <si>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</si>
  <si>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</si>
  <si>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</si>
  <si>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</si>
  <si>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</si>
  <si>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</si>
  <si>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</si>
  <si>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</si>
  <si>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</si>
  <si>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</si>
  <si>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</si>
  <si>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</si>
  <si>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</si>
  <si>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</si>
  <si>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</si>
  <si>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</si>
  <si>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</si>
  <si>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</si>
  <si>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</si>
  <si>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</si>
  <si>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</si>
  <si>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</si>
  <si>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</si>
  <si>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</si>
  <si>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</si>
  <si>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</si>
  <si>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</si>
  <si>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</si>
  <si>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</si>
  <si>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</si>
  <si>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</si>
  <si>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</si>
  <si>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</si>
  <si>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</si>
  <si>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</si>
  <si>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</si>
  <si>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</si>
  <si>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</si>
  <si>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</si>
  <si>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</si>
  <si>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</si>
  <si>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</si>
  <si>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</si>
  <si>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</si>
  <si>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</si>
  <si>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</si>
  <si>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</si>
  <si>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</si>
  <si>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</si>
  <si>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</si>
  <si>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</si>
  <si>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</si>
  <si>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</si>
  <si>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</si>
  <si>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</si>
  <si>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</si>
  <si>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</si>
  <si>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</si>
  <si>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</si>
  <si>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</si>
  <si>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</si>
  <si>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</si>
  <si>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</si>
  <si>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</si>
  <si>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</si>
  <si>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</si>
  <si>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</si>
  <si>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</si>
  <si>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</si>
  <si>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</si>
  <si>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</si>
  <si>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</si>
  <si>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</si>
  <si>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</si>
  <si>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</si>
  <si>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</si>
  <si>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</si>
  <si>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</si>
  <si>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</si>
  <si>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</si>
  <si>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</si>
  <si>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</si>
  <si>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</si>
  <si>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</si>
  <si>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</si>
  <si>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</si>
  <si>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</si>
  <si>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</si>
  <si>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</si>
  <si>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</si>
  <si>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</si>
  <si>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</si>
  <si>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</si>
  <si>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</si>
  <si>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</si>
  <si>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</si>
  <si>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</si>
  <si>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</si>
  <si>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</si>
  <si>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</si>
  <si>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</si>
  <si>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</si>
  <si>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</si>
  <si>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</si>
  <si>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</si>
  <si>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</si>
  <si>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</si>
  <si>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</si>
  <si>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</si>
  <si>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</si>
  <si>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</si>
  <si>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</si>
  <si>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</si>
  <si>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</si>
  <si>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</si>
  <si>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</si>
  <si>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</si>
  <si>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</si>
  <si>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</si>
  <si>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</si>
  <si>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</si>
  <si>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</si>
  <si>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</si>
  <si>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</si>
  <si>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</si>
  <si>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</si>
  <si>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</si>
  <si>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</si>
  <si>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</si>
  <si>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</si>
  <si>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</si>
  <si>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</si>
  <si>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</si>
  <si>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</si>
  <si>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</si>
  <si>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</si>
  <si>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</si>
  <si>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</si>
  <si>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</si>
  <si>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</si>
  <si>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</si>
  <si>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</si>
  <si>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</si>
  <si>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</si>
  <si>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</si>
  <si>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</si>
  <si>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</si>
  <si>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</si>
  <si>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</si>
  <si>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</si>
  <si>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</si>
  <si>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</si>
  <si>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</si>
  <si>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</si>
  <si>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</si>
  <si>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</si>
  <si>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</si>
  <si>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</si>
  <si>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</si>
  <si>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</si>
  <si>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</si>
  <si>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</si>
  <si>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</si>
  <si>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</si>
  <si>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</si>
  <si>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</si>
  <si>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</si>
  <si>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</si>
  <si>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</si>
  <si>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</si>
  <si>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</si>
  <si>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</si>
  <si>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</si>
  <si>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</si>
  <si>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</si>
  <si>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</si>
  <si>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</si>
  <si>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</si>
  <si>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</si>
  <si>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</si>
  <si>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</si>
  <si>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</si>
  <si>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</si>
  <si>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</si>
  <si>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</si>
  <si>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</si>
  <si>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</si>
  <si>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</si>
  <si>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</si>
  <si>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</si>
  <si>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</si>
  <si>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</si>
  <si>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</si>
  <si>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</si>
  <si>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</si>
  <si>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</si>
  <si>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</si>
  <si>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</si>
  <si>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</si>
  <si>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</si>
  <si>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</si>
  <si>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</si>
  <si>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</si>
  <si>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</si>
  <si>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</si>
  <si>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</si>
  <si>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</si>
  <si>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</si>
  <si>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</si>
  <si>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</si>
  <si>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</si>
  <si>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</si>
  <si>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</si>
  <si>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</si>
  <si>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</si>
  <si>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</si>
  <si>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</si>
  <si>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</si>
  <si>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</si>
  <si>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</si>
  <si>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</si>
  <si>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</si>
  <si>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</si>
  <si>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</si>
  <si>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</si>
  <si>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</si>
  <si>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</si>
  <si>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</si>
  <si>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</si>
  <si>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</si>
  <si>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</si>
  <si>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</si>
  <si>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</si>
  <si>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</si>
  <si>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</si>
  <si>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</si>
  <si>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</si>
  <si>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</si>
  <si>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</si>
  <si>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</si>
  <si>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</si>
  <si>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</si>
  <si>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</si>
  <si>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</si>
  <si>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</si>
  <si>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</si>
  <si>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</si>
  <si>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</si>
  <si>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</si>
  <si>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</si>
  <si>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</si>
  <si>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</si>
  <si>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</si>
  <si>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</si>
  <si>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</si>
  <si>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</si>
  <si>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</si>
  <si>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</si>
  <si>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</si>
  <si>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</si>
  <si>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</si>
  <si>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</si>
  <si>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</si>
  <si>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</si>
  <si>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</si>
  <si>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</si>
  <si>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</si>
  <si>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</si>
  <si>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</si>
  <si>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</si>
  <si>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</si>
  <si>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</si>
  <si>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</si>
  <si>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</si>
  <si>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</si>
  <si>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</si>
  <si>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</si>
  <si>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</si>
  <si>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</si>
  <si>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</si>
  <si>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</si>
  <si>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</si>
  <si>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</si>
  <si>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</si>
  <si>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</si>
  <si>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</si>
  <si>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</si>
  <si>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</si>
  <si>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</si>
  <si>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</si>
  <si>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</si>
  <si>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</si>
  <si>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</si>
  <si>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</si>
  <si>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</si>
  <si>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</si>
  <si>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</si>
  <si>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</si>
  <si>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</si>
  <si>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</si>
  <si>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</si>
  <si>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</si>
  <si>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</si>
  <si>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</si>
  <si>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</si>
  <si>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</si>
  <si>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</si>
  <si>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</si>
  <si>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</si>
  <si>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</si>
  <si>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</si>
  <si>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</si>
  <si>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</si>
  <si>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</si>
  <si>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</si>
  <si>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</si>
  <si>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</si>
  <si>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</si>
  <si>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</si>
  <si>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</si>
  <si>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</si>
  <si>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</si>
  <si>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</si>
  <si>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</si>
  <si>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</si>
  <si>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</si>
  <si>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</si>
  <si>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</si>
  <si>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</si>
  <si>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</si>
  <si>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</si>
  <si>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</si>
  <si>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</si>
  <si>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</si>
  <si>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</si>
  <si>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</si>
  <si>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</si>
  <si>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</si>
  <si>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</si>
  <si>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</si>
  <si>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</si>
  <si>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</si>
  <si>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</si>
  <si>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</si>
  <si>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</si>
  <si>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</si>
  <si>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</si>
  <si>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</si>
  <si>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</si>
  <si>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</si>
  <si>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</si>
  <si>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</si>
  <si>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</si>
  <si>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</si>
  <si>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</si>
  <si>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</si>
  <si>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</si>
  <si>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</si>
  <si>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</si>
  <si>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</si>
  <si>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</si>
  <si>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</si>
  <si>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</si>
  <si>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</si>
  <si>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</si>
  <si>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</si>
  <si>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</si>
  <si>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</si>
  <si>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</si>
  <si>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</si>
  <si>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</si>
  <si>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</si>
  <si>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</si>
  <si>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</si>
  <si>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</si>
  <si>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</si>
  <si>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</si>
  <si>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</si>
  <si>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</si>
  <si>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</si>
  <si>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</si>
  <si>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</si>
  <si>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</si>
  <si>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</si>
  <si>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</si>
  <si>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</si>
  <si>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</si>
  <si>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</si>
  <si>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</si>
  <si>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</si>
  <si>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</si>
  <si>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</si>
  <si>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</si>
  <si>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</si>
  <si>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</si>
  <si>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</si>
  <si>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</si>
  <si>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</si>
  <si>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</si>
  <si>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</si>
  <si>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</si>
  <si>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</si>
  <si>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</si>
  <si>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</si>
  <si>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</si>
  <si>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</si>
  <si>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</si>
  <si>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</si>
  <si>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</si>
  <si>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</si>
  <si>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</si>
  <si>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</si>
  <si>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</si>
  <si>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</si>
  <si>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</si>
  <si>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</si>
  <si>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</si>
  <si>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</si>
  <si>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</si>
  <si>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</si>
  <si>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</si>
  <si>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</si>
  <si>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</si>
  <si>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</si>
  <si>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</si>
  <si>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</si>
  <si>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</si>
  <si>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</si>
  <si>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</si>
  <si>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</si>
  <si>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</si>
  <si>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</si>
  <si>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</si>
  <si>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</si>
  <si>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</si>
  <si>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</si>
  <si>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</si>
  <si>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</si>
  <si>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</si>
  <si>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</si>
  <si>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</si>
  <si>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</si>
  <si>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</si>
  <si>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</si>
  <si>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</si>
  <si>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</si>
  <si>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</si>
  <si>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</si>
  <si>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</si>
  <si>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</si>
  <si>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</si>
  <si>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</si>
  <si>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</si>
  <si>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</si>
  <si>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</si>
  <si>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</si>
  <si>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</si>
  <si>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</si>
  <si>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</si>
  <si>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</si>
  <si>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</si>
  <si>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</si>
  <si>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</si>
  <si>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</si>
  <si>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</si>
  <si>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</si>
  <si>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</si>
  <si>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</si>
  <si>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</si>
  <si>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</si>
  <si>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</si>
  <si>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</si>
  <si>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</si>
  <si>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</si>
  <si>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</si>
  <si>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</si>
  <si>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</si>
  <si>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</si>
  <si>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</si>
  <si>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</si>
  <si>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</si>
  <si>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</si>
  <si>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</si>
  <si>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</si>
  <si>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</si>
  <si>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</si>
  <si>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</si>
  <si>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</si>
  <si>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</si>
  <si>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</si>
  <si>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</si>
  <si>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</si>
  <si>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</si>
  <si>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</si>
  <si>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</si>
  <si>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</si>
  <si>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</si>
  <si>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</si>
  <si>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</si>
  <si>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</si>
  <si>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</si>
  <si>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</si>
  <si>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</si>
  <si>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</si>
  <si>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</si>
  <si>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</si>
  <si>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</si>
  <si>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</si>
  <si>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</si>
  <si>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</si>
  <si>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</si>
  <si>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</si>
  <si>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</si>
  <si>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</si>
  <si>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</si>
  <si>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</si>
  <si>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</si>
  <si>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</si>
  <si>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</si>
  <si>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</si>
  <si>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</si>
  <si>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</si>
  <si>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</si>
  <si>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</si>
  <si>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</si>
  <si>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</si>
  <si>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</si>
  <si>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</si>
  <si>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</si>
  <si>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</si>
  <si>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</si>
  <si>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</si>
  <si>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</si>
  <si>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</si>
  <si>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</si>
  <si>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</si>
  <si>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</si>
  <si>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</si>
  <si>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</si>
  <si>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</si>
  <si>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</si>
  <si>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</si>
  <si>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</si>
  <si>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</si>
  <si>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</si>
  <si>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</si>
  <si>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</si>
  <si>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</si>
  <si>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</si>
  <si>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</si>
  <si>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</si>
  <si>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</si>
  <si>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</si>
  <si>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</si>
  <si>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</si>
  <si>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</si>
  <si>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</si>
  <si>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</si>
  <si>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</si>
  <si>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</si>
  <si>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</si>
  <si>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</si>
  <si>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</si>
  <si>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</si>
  <si>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</si>
  <si>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</si>
  <si>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</si>
  <si>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</si>
  <si>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</si>
  <si>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</si>
  <si>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</si>
  <si>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</si>
  <si>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</si>
  <si>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</si>
  <si>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</si>
  <si>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</si>
  <si>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</si>
  <si>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</si>
  <si>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</si>
  <si>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</si>
  <si>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</si>
  <si>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</si>
  <si>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</si>
  <si>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</si>
  <si>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</si>
  <si>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</si>
  <si>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</si>
  <si>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</si>
  <si>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</si>
  <si>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</si>
  <si>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</si>
  <si>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</si>
  <si>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</si>
  <si>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</si>
  <si>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</si>
  <si>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</si>
  <si>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</si>
  <si>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</si>
  <si>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</si>
  <si>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</si>
  <si>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</si>
  <si>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</si>
  <si>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</si>
  <si>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</si>
  <si>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</si>
  <si>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</si>
  <si>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</si>
  <si>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</si>
  <si>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</si>
  <si>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</si>
  <si>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</si>
  <si>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</si>
  <si>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</si>
  <si>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</si>
  <si>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</si>
  <si>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</si>
  <si>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</si>
  <si>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</si>
  <si>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</si>
  <si>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</si>
  <si>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</si>
  <si>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</si>
  <si>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</si>
  <si>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</si>
  <si>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</si>
  <si>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</si>
  <si>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</si>
  <si>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</si>
  <si>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</si>
  <si>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</si>
  <si>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</si>
  <si>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</si>
  <si>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</si>
  <si>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</si>
  <si>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</si>
  <si>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</si>
  <si>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</si>
  <si>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</si>
  <si>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</si>
  <si>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</si>
  <si>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</si>
  <si>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</si>
  <si>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</si>
  <si>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</si>
  <si>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</si>
  <si>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</si>
  <si>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</si>
  <si>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</si>
  <si>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</si>
  <si>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</si>
  <si>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</si>
  <si>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</si>
  <si>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</si>
  <si>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</si>
  <si>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</si>
  <si>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</si>
  <si>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</si>
  <si>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</si>
  <si>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</si>
  <si>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</si>
  <si>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</si>
  <si>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</si>
  <si>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</si>
  <si>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</si>
  <si>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</si>
  <si>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</si>
  <si>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</si>
  <si>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</si>
  <si>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</si>
  <si>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</si>
  <si>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</si>
  <si>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</si>
  <si>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</si>
  <si>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</si>
  <si>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</si>
  <si>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</si>
  <si>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</si>
  <si>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</si>
  <si>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</si>
  <si>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</si>
  <si>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</si>
  <si>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</si>
  <si>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</si>
  <si>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</si>
  <si>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</si>
  <si>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</si>
  <si>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</si>
  <si>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</si>
  <si>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</si>
  <si>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</si>
  <si>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</si>
  <si>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</si>
  <si>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</si>
  <si>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</si>
  <si>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</si>
  <si>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</si>
  <si>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</si>
  <si>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</si>
  <si>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</si>
  <si>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</si>
  <si>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</si>
  <si>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</si>
  <si>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</si>
  <si>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</si>
  <si>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</si>
  <si>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</si>
  <si>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</si>
  <si>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</si>
  <si>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</si>
  <si>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</si>
  <si>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</si>
  <si>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</si>
  <si>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</si>
  <si>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</si>
  <si>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</si>
  <si>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</si>
  <si>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</si>
  <si>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</si>
  <si>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</si>
  <si>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</si>
  <si>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</si>
  <si>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</si>
  <si>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</si>
  <si>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</si>
  <si>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</si>
  <si>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</si>
  <si>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</si>
  <si>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</si>
  <si>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</si>
  <si>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</si>
  <si>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</si>
  <si>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</si>
  <si>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</si>
  <si>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</si>
  <si>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</si>
  <si>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</si>
  <si>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</si>
  <si>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</si>
  <si>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</si>
  <si>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</si>
  <si>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</si>
  <si>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</si>
  <si>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</si>
  <si>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</si>
  <si>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</si>
  <si>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</si>
  <si>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</si>
  <si>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</si>
  <si>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</si>
  <si>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</si>
  <si>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</si>
  <si>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</si>
  <si>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</si>
  <si>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</si>
  <si>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</si>
  <si>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</si>
  <si>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</si>
  <si>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</si>
  <si>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</si>
  <si>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</si>
  <si>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</si>
  <si>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</si>
  <si>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</si>
  <si>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</si>
  <si>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</si>
  <si>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</si>
  <si>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</si>
  <si>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</si>
  <si>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</si>
  <si>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</si>
  <si>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</si>
  <si>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</si>
  <si>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</si>
  <si>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</si>
  <si>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</si>
  <si>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</si>
  <si>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</si>
  <si>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</si>
  <si>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</si>
  <si>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</si>
  <si>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</si>
  <si>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</si>
  <si>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</si>
  <si>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</si>
  <si>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</si>
  <si>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</si>
  <si>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</si>
  <si>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</si>
  <si>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</si>
  <si>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</si>
  <si>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</si>
  <si>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</si>
  <si>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</si>
  <si>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</si>
  <si>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</si>
  <si>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</si>
  <si>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</si>
  <si>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</si>
  <si>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</si>
  <si>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</si>
  <si>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</si>
  <si>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</si>
  <si>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</si>
  <si>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</si>
  <si>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</si>
  <si>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</si>
  <si>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</si>
  <si>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</si>
  <si>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</si>
  <si>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</si>
  <si>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</si>
  <si>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</si>
  <si>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</si>
  <si>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</si>
  <si>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</si>
  <si>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</si>
  <si>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</si>
  <si>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</si>
  <si>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</si>
  <si>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</si>
  <si>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</si>
  <si>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</si>
  <si>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</si>
  <si>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</si>
  <si>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</si>
  <si>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</si>
  <si>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</si>
  <si>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</si>
  <si>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</si>
  <si>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</si>
  <si>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</si>
  <si>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</si>
  <si>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</si>
  <si>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</si>
  <si>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</si>
  <si>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</si>
  <si>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</si>
  <si>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</si>
  <si>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</si>
  <si>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</si>
  <si>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</si>
  <si>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</si>
  <si>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</si>
  <si>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</si>
  <si>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</si>
  <si>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</si>
  <si>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</si>
  <si>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</si>
  <si>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</si>
  <si>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</si>
  <si>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</si>
  <si>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</si>
  <si>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</si>
  <si>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</si>
  <si>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</si>
  <si>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</si>
  <si>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</si>
  <si>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</si>
  <si>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</si>
  <si>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</si>
  <si>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</si>
  <si>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</si>
  <si>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</si>
  <si>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</si>
  <si>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</si>
  <si>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</si>
  <si>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</si>
  <si>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</si>
  <si>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</si>
  <si>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</si>
  <si>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</si>
  <si>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</si>
  <si>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</si>
  <si>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</si>
  <si>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</si>
  <si>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</si>
  <si>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</si>
  <si>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</si>
  <si>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</si>
  <si>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</si>
  <si>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</si>
  <si>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</si>
  <si>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</si>
  <si>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</si>
  <si>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</si>
  <si>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</si>
  <si>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</si>
  <si>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</si>
  <si>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</si>
  <si>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</si>
  <si>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</si>
  <si>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</si>
  <si>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</si>
  <si>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</si>
  <si>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</si>
  <si>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</si>
  <si>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</si>
  <si>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</si>
  <si>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</si>
  <si>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</si>
  <si>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</si>
  <si>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</si>
  <si>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</si>
  <si>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</si>
  <si>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</si>
  <si>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</si>
  <si>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</si>
  <si>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</si>
  <si>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</si>
  <si>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</si>
  <si>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</si>
  <si>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</si>
  <si>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</si>
  <si>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</si>
  <si>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</si>
  <si>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</si>
  <si>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</si>
  <si>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</si>
  <si>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</si>
  <si>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</si>
  <si>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</si>
  <si>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</si>
  <si>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</si>
  <si>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</si>
  <si>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</si>
  <si>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</si>
  <si>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</si>
  <si>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</si>
  <si>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</si>
  <si>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</si>
  <si>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</si>
  <si>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</si>
  <si>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</si>
  <si>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</si>
  <si>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</si>
  <si>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</si>
  <si>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</si>
  <si>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</si>
  <si>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</si>
  <si>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</si>
  <si>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</si>
  <si>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</si>
  <si>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</si>
  <si>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</si>
  <si>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</si>
  <si>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</si>
  <si>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</si>
  <si>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</si>
  <si>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</si>
  <si>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</si>
  <si>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</si>
  <si>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</si>
  <si>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</si>
  <si>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</si>
  <si>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</si>
  <si>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</si>
  <si>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</si>
  <si>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</si>
  <si>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</si>
  <si>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</si>
  <si>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</si>
  <si>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</si>
  <si>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</si>
  <si>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</si>
  <si>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</si>
  <si>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</si>
  <si>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</si>
  <si>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</si>
  <si>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</si>
  <si>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</si>
  <si>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</si>
  <si>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</si>
  <si>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</si>
  <si>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</si>
  <si>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</si>
  <si>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</si>
  <si>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</si>
  <si>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</si>
  <si>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</si>
  <si>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</si>
  <si>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</si>
  <si>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</si>
  <si>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</si>
  <si>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</si>
  <si>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</si>
  <si>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</si>
  <si>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</si>
  <si>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</si>
  <si>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</si>
  <si>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</si>
  <si>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</si>
  <si>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</si>
  <si>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</si>
  <si>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</si>
  <si>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</si>
  <si>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</si>
  <si>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</si>
  <si>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</si>
  <si>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</si>
  <si>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</si>
  <si>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</si>
  <si>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</si>
  <si>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</si>
  <si>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</si>
  <si>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</si>
  <si>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</si>
  <si>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</si>
  <si>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</si>
  <si>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</si>
  <si>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</si>
  <si>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</si>
  <si>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</si>
  <si>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</si>
  <si>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</si>
  <si>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</si>
  <si>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</si>
  <si>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</si>
  <si>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</si>
  <si>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</si>
  <si>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</si>
  <si>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</si>
  <si>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</si>
  <si>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</si>
  <si>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</si>
  <si>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</si>
  <si>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</si>
  <si>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</si>
  <si>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</si>
  <si>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</si>
  <si>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</si>
  <si>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</si>
  <si>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</si>
  <si>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</si>
  <si>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</si>
  <si>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</si>
  <si>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</si>
  <si>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</si>
  <si>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</si>
  <si>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</si>
  <si>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</si>
  <si>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</si>
  <si>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</si>
  <si>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</si>
  <si>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</si>
  <si>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</si>
  <si>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</si>
  <si>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</si>
  <si>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</si>
  <si>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</si>
  <si>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</si>
  <si>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</si>
  <si>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</si>
  <si>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</si>
  <si>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</si>
  <si>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</si>
  <si>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</si>
  <si>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</si>
  <si>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</si>
  <si>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</si>
  <si>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</si>
  <si>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</si>
  <si>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</si>
  <si>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</si>
  <si>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</si>
  <si>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</si>
  <si>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</si>
  <si>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</si>
  <si>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</si>
  <si>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</si>
  <si>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</si>
  <si>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</si>
  <si>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</si>
  <si>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</si>
  <si>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</si>
  <si>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</si>
  <si>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</si>
  <si>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</si>
  <si>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</si>
  <si>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</si>
  <si>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</si>
  <si>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</si>
  <si>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</si>
  <si>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</si>
  <si>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</si>
  <si>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</si>
  <si>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</si>
  <si>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</si>
  <si>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</si>
  <si>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</si>
  <si>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</si>
  <si>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</si>
  <si>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</si>
  <si>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</si>
  <si>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</si>
  <si>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</si>
  <si>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</si>
  <si>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</si>
  <si>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</si>
  <si>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</si>
  <si>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</si>
  <si>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</si>
  <si>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</si>
  <si>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</si>
  <si>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</si>
  <si>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</si>
  <si>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</si>
  <si>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</si>
  <si>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</si>
  <si>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</si>
  <si>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</si>
  <si>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</si>
  <si>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</si>
  <si>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</si>
  <si>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</si>
  <si>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</si>
  <si>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</si>
  <si>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</si>
  <si>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</si>
  <si>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</si>
  <si>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</si>
  <si>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</si>
  <si>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</si>
  <si>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</si>
  <si>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</si>
  <si>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</si>
  <si>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</si>
  <si>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</si>
  <si>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</si>
  <si>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</si>
  <si>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</si>
  <si>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</si>
  <si>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</si>
  <si>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</si>
  <si>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</si>
  <si>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</si>
  <si>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</si>
  <si>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</si>
  <si>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</si>
  <si>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</si>
  <si>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</si>
  <si>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</si>
  <si>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</si>
  <si>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</si>
  <si>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</si>
  <si>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</si>
  <si>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</si>
  <si>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</si>
  <si>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</si>
  <si>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</si>
  <si>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</si>
  <si>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</si>
  <si>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</si>
  <si>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</si>
  <si>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</si>
  <si>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</si>
  <si>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</si>
  <si>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</si>
  <si>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</si>
  <si>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</si>
  <si>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</si>
  <si>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</si>
  <si>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</si>
  <si>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</si>
  <si>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</si>
  <si>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</si>
  <si>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</si>
  <si>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</si>
  <si>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</si>
  <si>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</si>
  <si>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</si>
  <si>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</si>
  <si>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</si>
  <si>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</si>
  <si>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</si>
  <si>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</si>
  <si>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</si>
  <si>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</si>
  <si>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</si>
  <si>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</si>
  <si>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</si>
  <si>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</si>
  <si>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</si>
  <si>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</si>
  <si>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</si>
  <si>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</si>
  <si>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</si>
  <si>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</si>
  <si>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</si>
  <si>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</si>
  <si>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</si>
  <si>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</si>
  <si>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</si>
  <si>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</si>
  <si>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</si>
  <si>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</si>
  <si>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</si>
  <si>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</si>
  <si>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</si>
  <si>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</si>
  <si>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</si>
  <si>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</si>
  <si>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</si>
  <si>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</si>
  <si>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</si>
  <si>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</si>
  <si>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</si>
  <si>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</si>
  <si>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</si>
  <si>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</si>
  <si>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</si>
  <si>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</si>
  <si>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</si>
  <si>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</si>
  <si>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</si>
  <si>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</si>
  <si>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</si>
  <si>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</si>
  <si>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</si>
  <si>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</si>
  <si>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</si>
  <si>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</si>
  <si>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</si>
  <si>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</si>
  <si>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</si>
  <si>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</si>
  <si>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</si>
  <si>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</si>
  <si>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</si>
  <si>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</si>
  <si>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</si>
  <si>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</si>
  <si>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</si>
  <si>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</si>
  <si>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</si>
  <si>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</si>
  <si>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</si>
  <si>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</si>
  <si>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</si>
  <si>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</si>
  <si>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</si>
  <si>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</si>
  <si>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</si>
  <si>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</si>
  <si>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</si>
  <si>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</si>
  <si>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</si>
  <si>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</si>
  <si>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</si>
  <si>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</si>
  <si>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</si>
  <si>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</si>
  <si>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</si>
  <si>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</si>
  <si>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</si>
  <si>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</si>
  <si>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</si>
  <si>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</si>
  <si>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</si>
  <si>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</si>
  <si>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</si>
  <si>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</si>
  <si>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</si>
  <si>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</si>
  <si>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</si>
  <si>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</si>
  <si>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</si>
  <si>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</si>
  <si>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</si>
  <si>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</si>
  <si>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</si>
  <si>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</si>
  <si>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</si>
  <si>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</si>
  <si>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</si>
  <si>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</si>
  <si>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</si>
  <si>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</si>
  <si>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</si>
  <si>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</si>
  <si>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</si>
  <si>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</si>
  <si>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</si>
  <si>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</si>
  <si>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</si>
  <si>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</si>
  <si>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</si>
  <si>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</si>
  <si>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</si>
  <si>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</si>
  <si>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</si>
  <si>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</si>
  <si>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</si>
  <si>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</si>
  <si>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</si>
  <si>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</si>
  <si>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</si>
  <si>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</si>
  <si>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</si>
  <si>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</si>
  <si>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</si>
  <si>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</si>
  <si>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</si>
  <si>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</si>
  <si>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</si>
  <si>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</si>
  <si>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</si>
  <si>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</si>
  <si>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</si>
  <si>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</si>
  <si>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</si>
  <si>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</si>
  <si>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</si>
  <si>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</si>
  <si>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</si>
  <si>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</si>
  <si>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</si>
  <si>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</si>
  <si>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</si>
  <si>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</si>
  <si>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</si>
  <si>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</si>
  <si>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</si>
  <si>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</si>
  <si>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</si>
  <si>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</si>
  <si>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</si>
  <si>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</si>
  <si>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</si>
  <si>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</si>
  <si>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</si>
  <si>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</si>
  <si>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</si>
  <si>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</si>
  <si>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</si>
  <si>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</si>
  <si>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</si>
  <si>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</si>
  <si>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</si>
  <si>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</si>
  <si>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</si>
  <si>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</si>
  <si>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</si>
  <si>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</si>
  <si>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</si>
  <si>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</si>
  <si>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</si>
  <si>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</si>
  <si>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</si>
  <si>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</si>
  <si>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</si>
  <si>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</si>
  <si>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</si>
  <si>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</si>
  <si>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</si>
  <si>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</si>
  <si>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</si>
  <si>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</si>
  <si>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</si>
  <si>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</si>
  <si>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</si>
  <si>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</si>
  <si>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</si>
  <si>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</si>
  <si>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</si>
  <si>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</si>
  <si>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</si>
  <si>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</si>
  <si>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</si>
  <si>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</si>
  <si>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</si>
  <si>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</si>
  <si>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</si>
  <si>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</si>
  <si>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</si>
  <si>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</si>
  <si>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</si>
  <si>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</si>
  <si>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</si>
  <si>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</si>
  <si>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</si>
  <si>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</si>
  <si>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</si>
  <si>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</si>
  <si>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</si>
  <si>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</si>
  <si>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</si>
  <si>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</si>
  <si>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</si>
  <si>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</si>
  <si>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</si>
  <si>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</si>
  <si>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</si>
  <si>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</si>
  <si>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</si>
  <si>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</si>
  <si>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</si>
  <si>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</si>
  <si>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</si>
  <si>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</si>
  <si>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</si>
  <si>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</si>
  <si>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</si>
  <si>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</si>
  <si>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</si>
  <si>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</si>
  <si>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</si>
  <si>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</si>
  <si>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</si>
  <si>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</si>
  <si>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</si>
  <si>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</si>
  <si>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</si>
  <si>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</si>
  <si>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</si>
  <si>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</si>
  <si>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</si>
  <si>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</si>
  <si>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</si>
  <si>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</si>
  <si>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</si>
  <si>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</si>
  <si>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</si>
  <si>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</si>
  <si>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</si>
  <si>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</si>
  <si>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</si>
  <si>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</si>
  <si>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</si>
  <si>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</si>
  <si>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</si>
  <si>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</si>
  <si>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</si>
  <si>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</si>
  <si>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</si>
  <si>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</si>
  <si>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</si>
  <si>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</si>
  <si>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</si>
  <si>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</si>
  <si>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</si>
  <si>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</si>
  <si>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</si>
  <si>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</si>
  <si>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</si>
  <si>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</si>
  <si>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</si>
  <si>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</si>
  <si>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</si>
  <si>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</si>
  <si>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</si>
  <si>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</si>
  <si>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</si>
  <si>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</si>
  <si>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</si>
  <si>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</si>
  <si>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</si>
  <si>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</si>
  <si>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</si>
  <si>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</si>
  <si>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</si>
  <si>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</si>
  <si>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</si>
  <si>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</si>
  <si>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</si>
  <si>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</si>
  <si>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</si>
  <si>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</si>
  <si>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</si>
  <si>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</si>
  <si>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</si>
  <si>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</si>
  <si>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</si>
  <si>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</si>
  <si>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</si>
  <si>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</si>
  <si>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</si>
  <si>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</si>
  <si>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</si>
  <si>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</si>
  <si>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</si>
  <si>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</si>
  <si>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</si>
  <si>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</si>
  <si>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</si>
  <si>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</si>
  <si>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</si>
  <si>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</si>
  <si>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</si>
  <si>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</si>
  <si>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</si>
  <si>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</si>
  <si>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</si>
  <si>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</si>
  <si>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</si>
  <si>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</si>
  <si>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</si>
  <si>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</si>
  <si>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</si>
  <si>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</si>
  <si>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</si>
  <si>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</si>
  <si>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</si>
  <si>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</si>
  <si>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</si>
  <si>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</si>
  <si>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</si>
  <si>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</si>
  <si>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</si>
  <si>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</si>
  <si>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</si>
  <si>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</si>
  <si>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</si>
  <si>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</si>
  <si>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</si>
  <si>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</si>
  <si>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</si>
  <si>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</si>
  <si>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</si>
  <si>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</si>
  <si>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</si>
  <si>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</si>
  <si>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</si>
  <si>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</si>
  <si>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</si>
  <si>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</si>
  <si>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</si>
  <si>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</si>
  <si>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</si>
  <si>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</si>
  <si>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</si>
  <si>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</si>
  <si>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</si>
  <si>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</si>
  <si>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</si>
  <si>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</si>
  <si>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</si>
  <si>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</si>
  <si>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</si>
  <si>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</si>
  <si>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</si>
  <si>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</si>
  <si>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</si>
  <si>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</si>
  <si>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</si>
  <si>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</si>
  <si>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</si>
  <si>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</si>
  <si>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</si>
  <si>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</si>
  <si>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</si>
  <si>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</si>
  <si>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</si>
  <si>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</si>
  <si>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</si>
  <si>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</si>
  <si>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</si>
  <si>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</si>
  <si>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</si>
  <si>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</si>
  <si>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</si>
  <si>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</si>
  <si>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</si>
  <si>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</si>
  <si>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</si>
  <si>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</si>
  <si>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</si>
  <si>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</si>
  <si>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</si>
  <si>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</si>
  <si>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</si>
  <si>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</si>
  <si>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</si>
  <si>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</si>
  <si>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</si>
  <si>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</si>
  <si>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</si>
  <si>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</si>
  <si>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</si>
  <si>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</si>
  <si>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</si>
  <si>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</si>
  <si>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</si>
  <si>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</si>
  <si>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</si>
  <si>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</si>
  <si>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</si>
  <si>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</si>
  <si>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</si>
  <si>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</si>
  <si>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</si>
  <si>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</si>
  <si>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</si>
  <si>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</si>
  <si>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</si>
  <si>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</si>
  <si>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</si>
  <si>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</si>
  <si>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</si>
  <si>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</si>
  <si>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</si>
  <si>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</si>
  <si>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</si>
  <si>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</si>
  <si>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</si>
  <si>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</si>
  <si>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</si>
  <si>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</si>
  <si>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</si>
  <si>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</si>
  <si>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</si>
  <si>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</si>
  <si>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</si>
  <si>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</si>
  <si>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</si>
  <si>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</si>
  <si>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</si>
  <si>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</si>
  <si>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</si>
  <si>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</si>
  <si>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</si>
  <si>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</si>
  <si>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</si>
  <si>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</si>
  <si>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</si>
  <si>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</si>
  <si>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</si>
  <si>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</si>
  <si>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</si>
  <si>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</si>
  <si>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</si>
  <si>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</si>
  <si>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</si>
  <si>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</si>
  <si>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</si>
  <si>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</si>
  <si>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</si>
  <si>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</si>
  <si>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</si>
  <si>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</si>
  <si>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</si>
  <si>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</si>
  <si>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</si>
  <si>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</si>
  <si>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</si>
  <si>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</si>
  <si>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</si>
  <si>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</si>
  <si>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</si>
  <si>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</si>
  <si>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</si>
  <si>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</si>
  <si>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</si>
  <si>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</si>
  <si>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</si>
  <si>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</si>
  <si>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</si>
  <si>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</si>
  <si>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</si>
  <si>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</si>
  <si>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</si>
  <si>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</si>
  <si>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</si>
  <si>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</si>
  <si>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</si>
  <si>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</si>
  <si>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</si>
  <si>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</si>
  <si>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</si>
  <si>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</si>
  <si>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</si>
  <si>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</si>
  <si>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</si>
  <si>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</si>
  <si>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</si>
  <si>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</si>
  <si>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</si>
  <si>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</si>
  <si>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</si>
  <si>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</si>
  <si>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</si>
  <si>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</si>
  <si>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</si>
  <si>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</si>
  <si>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</si>
  <si>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</si>
  <si>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</si>
  <si>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</si>
  <si>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</si>
  <si>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</si>
  <si>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</si>
  <si>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</si>
  <si>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</si>
  <si>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</si>
  <si>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</si>
  <si>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</si>
  <si>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</si>
  <si>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</si>
  <si>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</si>
  <si>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</si>
  <si>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</si>
  <si>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</si>
  <si>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</si>
  <si>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</si>
  <si>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</si>
  <si>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</si>
  <si>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</si>
  <si>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</si>
  <si>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</si>
  <si>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</si>
  <si>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</si>
  <si>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</si>
  <si>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</si>
  <si>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</si>
  <si>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</si>
  <si>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</si>
  <si>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</si>
  <si>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</si>
  <si>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</si>
  <si>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</si>
  <si>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</si>
  <si>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</si>
  <si>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</si>
  <si>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</si>
  <si>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</si>
  <si>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</si>
  <si>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</si>
  <si>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</si>
  <si>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</si>
  <si>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</si>
  <si>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</si>
  <si>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</si>
  <si>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</si>
  <si>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</si>
  <si>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</si>
  <si>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</si>
  <si>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</si>
  <si>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</si>
  <si>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</si>
  <si>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</si>
  <si>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</si>
  <si>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</si>
  <si>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</si>
  <si>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</si>
  <si>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</si>
  <si>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</si>
  <si>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</si>
  <si>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</si>
  <si>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</si>
  <si>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</si>
  <si>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</si>
  <si>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</si>
  <si>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</si>
  <si>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</si>
  <si>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</si>
  <si>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</si>
  <si>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</si>
  <si>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</si>
  <si>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</si>
  <si>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</si>
  <si>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</si>
  <si>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</si>
  <si>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</si>
  <si>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</si>
  <si>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</si>
  <si>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</si>
  <si>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</si>
  <si>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</si>
  <si>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</si>
  <si>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</si>
  <si>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</si>
  <si>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</si>
  <si>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</si>
  <si>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</si>
  <si>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</si>
  <si>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</si>
  <si>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</si>
  <si>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</si>
  <si>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</si>
  <si>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</si>
  <si>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</si>
  <si>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</si>
  <si>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</si>
  <si>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</si>
  <si>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</si>
  <si>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</si>
  <si>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</si>
  <si>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</si>
  <si>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</si>
  <si>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</si>
  <si>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</si>
  <si>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</si>
  <si>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</si>
  <si>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</si>
  <si>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</si>
  <si>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</si>
  <si>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</si>
  <si>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</si>
  <si>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</si>
  <si>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</si>
  <si>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</si>
  <si>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</si>
  <si>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</si>
  <si>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</si>
  <si>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</si>
  <si>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</si>
  <si>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</si>
  <si>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</si>
  <si>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</si>
  <si>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</si>
  <si>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</si>
  <si>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</si>
  <si>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</si>
  <si>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</si>
  <si>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</si>
  <si>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</si>
  <si>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</si>
  <si>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</si>
  <si>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</si>
  <si>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</si>
  <si>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</si>
  <si>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</si>
  <si>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</si>
  <si>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</si>
  <si>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</si>
  <si>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</si>
  <si>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</si>
  <si>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</si>
  <si>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</si>
  <si>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</si>
  <si>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</si>
  <si>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</si>
  <si>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</si>
  <si>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</si>
  <si>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</si>
  <si>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</si>
  <si>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</si>
  <si>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</si>
  <si>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</si>
  <si>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</si>
  <si>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</si>
  <si>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</si>
  <si>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</si>
  <si>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</si>
  <si>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</si>
  <si>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</si>
  <si>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</si>
  <si>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</si>
  <si>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</si>
  <si>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</si>
  <si>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</si>
  <si>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</si>
  <si>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</si>
  <si>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</si>
  <si>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</si>
  <si>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</si>
  <si>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</si>
  <si>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</si>
  <si>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</si>
  <si>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</si>
  <si>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</si>
  <si>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</si>
  <si>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</si>
  <si>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</si>
  <si>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</si>
  <si>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</si>
  <si>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</si>
  <si>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</si>
  <si>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</si>
  <si>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</si>
  <si>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</si>
  <si>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</si>
  <si>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</si>
  <si>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</si>
  <si>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</si>
  <si>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</si>
  <si>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</si>
  <si>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</si>
  <si>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</si>
  <si>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</si>
  <si>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</si>
  <si>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</si>
  <si>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</si>
  <si>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</si>
  <si>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</si>
  <si>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</si>
  <si>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</si>
  <si>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</si>
  <si>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</si>
  <si>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</si>
  <si>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</si>
  <si>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</si>
  <si>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</si>
  <si>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</si>
  <si>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</si>
  <si>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</si>
  <si>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</si>
  <si>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</si>
  <si>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</si>
  <si>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</si>
  <si>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</si>
  <si>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</si>
  <si>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</si>
  <si>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</si>
  <si>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</si>
  <si>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</si>
  <si>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</si>
  <si>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</si>
  <si>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</si>
  <si>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</si>
  <si>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</si>
  <si>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</si>
  <si>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</si>
  <si>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</si>
  <si>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</si>
  <si>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</si>
  <si>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</si>
  <si>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</si>
  <si>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</si>
  <si>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</si>
  <si>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</si>
  <si>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</si>
  <si>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</si>
  <si>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</si>
  <si>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</si>
  <si>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</si>
  <si>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</si>
  <si>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</si>
  <si>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</si>
  <si>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</si>
  <si>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</si>
  <si>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</si>
  <si>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</si>
  <si>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</si>
  <si>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</si>
  <si>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</si>
  <si>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</si>
  <si>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</si>
  <si>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</si>
  <si>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</si>
  <si>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</si>
  <si>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</si>
  <si>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</si>
  <si>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</si>
  <si>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</si>
  <si>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</si>
  <si>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</si>
  <si>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</si>
  <si>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</si>
  <si>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</si>
  <si>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</si>
  <si>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</si>
  <si>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</si>
  <si>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</si>
  <si>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</si>
  <si>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</si>
  <si>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</si>
  <si>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</si>
  <si>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</si>
  <si>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</si>
  <si>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</si>
  <si>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</si>
  <si>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</si>
  <si>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</si>
  <si>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</si>
  <si>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</si>
  <si>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</si>
  <si>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</si>
  <si>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</si>
  <si>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</si>
  <si>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</si>
  <si>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</si>
  <si>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</si>
  <si>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</si>
  <si>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</si>
  <si>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</si>
  <si>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</si>
  <si>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</si>
  <si>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</si>
  <si>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</si>
  <si>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</si>
  <si>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</si>
  <si>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</si>
  <si>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</si>
  <si>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</si>
  <si>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</si>
  <si>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</si>
  <si>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</si>
  <si>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</si>
  <si>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</si>
  <si>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</si>
  <si>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</si>
  <si>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</si>
  <si>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</si>
  <si>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</si>
  <si>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</si>
  <si>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</si>
  <si>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</si>
  <si>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</si>
  <si>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</si>
  <si>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</si>
  <si>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</si>
  <si>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</si>
  <si>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</si>
  <si>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</si>
  <si>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</si>
  <si>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</si>
  <si>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</si>
  <si>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</si>
  <si>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</si>
  <si>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</si>
  <si>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</si>
  <si>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</si>
  <si>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</si>
  <si>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</si>
  <si>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</si>
  <si>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</si>
  <si>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</si>
  <si>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</si>
  <si>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</si>
  <si>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</si>
  <si>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</si>
  <si>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</si>
  <si>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</si>
  <si>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</si>
  <si>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</si>
  <si>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</si>
  <si>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</si>
  <si>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</si>
  <si>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</si>
  <si>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</si>
  <si>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</si>
  <si>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</si>
  <si>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</si>
  <si>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</si>
  <si>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</si>
  <si>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</si>
  <si>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</si>
  <si>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</si>
  <si>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</si>
  <si>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</si>
  <si>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</si>
  <si>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</si>
  <si>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</si>
  <si>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</si>
  <si>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</si>
  <si>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</si>
  <si>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</si>
  <si>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</si>
  <si>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</si>
  <si>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</si>
  <si>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</si>
  <si>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</si>
  <si>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</si>
  <si>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</si>
  <si>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</si>
  <si>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</si>
  <si>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</si>
  <si>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</si>
  <si>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</si>
  <si>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</si>
  <si>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</si>
  <si>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</si>
  <si>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</si>
  <si>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</si>
  <si>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</si>
  <si>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</si>
  <si>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</si>
  <si>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</si>
  <si>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</si>
  <si>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</si>
  <si>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</si>
  <si>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</si>
  <si>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</si>
  <si>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</si>
  <si>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</si>
  <si>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</si>
  <si>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</si>
  <si>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</si>
  <si>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</si>
  <si>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</si>
  <si>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</si>
  <si>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</si>
  <si>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</si>
  <si>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</si>
  <si>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</si>
  <si>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</si>
  <si>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</si>
  <si>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</si>
  <si>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</si>
  <si>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</si>
  <si>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</si>
  <si>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</si>
  <si>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</si>
  <si>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</si>
  <si>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</si>
  <si>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</si>
  <si>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</si>
  <si>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</si>
  <si>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</si>
  <si>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</si>
  <si>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</si>
  <si>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</si>
  <si>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</si>
  <si>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</si>
  <si>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</si>
  <si>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</si>
  <si>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</si>
  <si>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</si>
  <si>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</si>
  <si>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</si>
  <si>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</si>
  <si>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</si>
  <si>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</si>
  <si>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</si>
  <si>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</si>
  <si>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</si>
  <si>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</si>
  <si>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</si>
  <si>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</si>
  <si>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</si>
  <si>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</si>
  <si>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</si>
  <si>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</si>
  <si>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</si>
  <si>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</si>
  <si>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</si>
  <si>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</si>
  <si>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</si>
  <si>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</si>
  <si>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</si>
  <si>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</si>
  <si>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</si>
  <si>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</si>
  <si>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</si>
  <si>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</si>
  <si>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</si>
  <si>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</si>
  <si>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</si>
  <si>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</si>
  <si>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</si>
  <si>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</si>
  <si>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</si>
  <si>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</si>
  <si>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</si>
  <si>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</si>
  <si>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</si>
  <si>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</si>
  <si>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</si>
  <si>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</si>
  <si>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</si>
  <si>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</si>
  <si>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</si>
  <si>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</si>
  <si>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</si>
  <si>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</si>
  <si>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</si>
  <si>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</si>
  <si>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</si>
  <si>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</si>
  <si>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</si>
  <si>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</si>
  <si>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</si>
  <si>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</si>
  <si>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</si>
  <si>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</si>
  <si>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</si>
  <si>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</si>
  <si>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</si>
  <si>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</si>
  <si>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</si>
  <si>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</si>
  <si>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</si>
  <si>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</si>
  <si>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</si>
  <si>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</si>
  <si>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</si>
  <si>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</si>
  <si>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</si>
  <si>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</si>
  <si>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</si>
  <si>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</si>
  <si>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</si>
  <si>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</si>
  <si>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</si>
  <si>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</si>
  <si>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</si>
  <si>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</si>
  <si>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</si>
  <si>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</si>
  <si>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</si>
  <si>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</si>
  <si>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</si>
  <si>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</si>
  <si>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</si>
  <si>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</si>
  <si>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</si>
  <si>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</si>
  <si>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</si>
  <si>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</si>
  <si>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</si>
  <si>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</si>
  <si>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</si>
  <si>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</si>
  <si>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</si>
  <si>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</si>
  <si>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</si>
  <si>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</si>
  <si>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</si>
  <si>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</si>
  <si>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</si>
  <si>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</si>
  <si>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</si>
  <si>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</si>
  <si>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</si>
  <si>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</si>
  <si>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</si>
  <si>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</si>
  <si>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</si>
  <si>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</si>
  <si>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</si>
  <si>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</si>
  <si>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</si>
  <si>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</si>
  <si>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</si>
  <si>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</si>
  <si>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</si>
  <si>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</si>
  <si>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</si>
  <si>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</si>
  <si>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</si>
  <si>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</si>
  <si>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</si>
  <si>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</si>
  <si>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</si>
  <si>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</si>
  <si>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</si>
  <si>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</si>
  <si>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</si>
  <si>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</si>
  <si>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</si>
  <si>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</si>
  <si>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</si>
  <si>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</si>
  <si>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</si>
  <si>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</si>
  <si>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</si>
  <si>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</si>
  <si>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</si>
  <si>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</si>
  <si>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</si>
  <si>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</si>
  <si>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</si>
  <si>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</si>
  <si>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</si>
  <si>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</si>
  <si>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</si>
  <si>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</si>
  <si>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</si>
  <si>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</si>
  <si>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</si>
  <si>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</si>
  <si>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</si>
  <si>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</si>
  <si>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</si>
  <si>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</si>
  <si>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</si>
  <si>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</si>
  <si>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</si>
  <si>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</si>
  <si>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</si>
  <si>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</si>
  <si>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</si>
  <si>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</si>
  <si>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</si>
  <si>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</si>
  <si>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</si>
  <si>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</si>
  <si>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</si>
  <si>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</si>
  <si>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</si>
  <si>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</si>
  <si>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</si>
  <si>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</si>
  <si>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</si>
  <si>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</si>
  <si>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</si>
  <si>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</si>
  <si>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</si>
  <si>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</si>
  <si>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</si>
  <si>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</si>
  <si>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</si>
  <si>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</si>
  <si>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</si>
  <si>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</si>
  <si>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</si>
  <si>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</si>
  <si>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</si>
  <si>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</si>
  <si>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</si>
  <si>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</si>
  <si>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</si>
  <si>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</si>
  <si>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</si>
  <si>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</si>
  <si>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</si>
  <si>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</si>
  <si>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</si>
  <si>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</si>
  <si>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</si>
  <si>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</si>
  <si>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</si>
  <si>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</si>
  <si>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</si>
  <si>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</si>
  <si>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</si>
  <si>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</si>
  <si>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</si>
  <si>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</si>
  <si>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</si>
  <si>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</si>
  <si>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</si>
  <si>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</si>
  <si>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</si>
  <si>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</si>
  <si>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</si>
  <si>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</si>
  <si>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</si>
  <si>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</si>
  <si>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</si>
  <si>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</si>
  <si>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</si>
  <si>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</si>
  <si>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</si>
  <si>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</si>
  <si>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</si>
  <si>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</si>
  <si>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</si>
  <si>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</si>
  <si>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</si>
  <si>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</si>
  <si>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</si>
  <si>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</si>
  <si>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</si>
  <si>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</si>
  <si>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</si>
  <si>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</si>
  <si>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</si>
  <si>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</si>
  <si>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</si>
  <si>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</si>
  <si>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</si>
  <si>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</si>
  <si>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</si>
  <si>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</si>
  <si>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</si>
  <si>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</si>
  <si>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</si>
  <si>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</si>
  <si>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</si>
  <si>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</si>
  <si>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</si>
  <si>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</si>
  <si>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</si>
  <si>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</si>
  <si>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</si>
  <si>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</si>
  <si>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</si>
  <si>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</si>
  <si>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</si>
  <si>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</si>
  <si>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</si>
  <si>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</si>
  <si>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</si>
  <si>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</si>
  <si>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</si>
  <si>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</si>
  <si>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</si>
  <si>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</si>
  <si>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</si>
  <si>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</si>
  <si>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</si>
  <si>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</si>
  <si>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</si>
  <si>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</si>
  <si>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</si>
  <si>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</si>
  <si>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</si>
  <si>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</si>
  <si>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</si>
  <si>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</si>
  <si>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</si>
  <si>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</si>
  <si>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</si>
  <si>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</si>
  <si>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</si>
  <si>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</si>
  <si>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</si>
  <si>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</si>
  <si>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</si>
  <si>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</si>
  <si>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</si>
  <si>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</si>
  <si>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</si>
  <si>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</si>
  <si>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</si>
  <si>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</si>
  <si>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</si>
  <si>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</si>
  <si>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</si>
  <si>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</si>
  <si>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</si>
  <si>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</si>
  <si>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</si>
  <si>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</si>
  <si>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</si>
  <si>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</si>
  <si>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</si>
  <si>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</si>
  <si>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</si>
  <si>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</si>
  <si>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</si>
  <si>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</si>
  <si>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</si>
  <si>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</si>
  <si>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</si>
  <si>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</si>
  <si>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</si>
  <si>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</si>
  <si>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</si>
  <si>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</si>
  <si>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</si>
  <si>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</si>
  <si>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</si>
  <si>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</si>
  <si>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</si>
  <si>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</si>
  <si>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</si>
  <si>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</si>
  <si>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</si>
  <si>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</si>
  <si>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</si>
  <si>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</si>
  <si>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</si>
  <si>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</si>
  <si>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</si>
  <si>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</si>
  <si>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</si>
  <si>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</si>
  <si>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</si>
  <si>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</si>
  <si>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</si>
  <si>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</si>
  <si>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</si>
  <si>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</si>
  <si>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</si>
  <si>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</si>
  <si>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</si>
  <si>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</si>
  <si>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</si>
  <si>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</si>
  <si>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</si>
  <si>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</si>
  <si>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</si>
  <si>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</si>
  <si>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</si>
  <si>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</si>
  <si>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</si>
  <si>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</si>
  <si>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</si>
  <si>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</si>
  <si>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</si>
  <si>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</si>
  <si>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</si>
  <si>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</si>
  <si>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</si>
  <si>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</si>
  <si>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</si>
  <si>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</si>
  <si>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</si>
  <si>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</si>
  <si>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</si>
  <si>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</si>
  <si>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</si>
  <si>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</si>
  <si>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</si>
  <si>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</si>
  <si>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</si>
  <si>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</si>
  <si>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</si>
  <si>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</si>
  <si>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</si>
  <si>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</si>
  <si>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</si>
  <si>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</si>
  <si>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</si>
  <si>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</si>
  <si>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</si>
  <si>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</si>
  <si>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</si>
  <si>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</si>
  <si>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</si>
  <si>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</si>
  <si>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</si>
  <si>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</si>
  <si>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</si>
  <si>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</si>
  <si>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</si>
  <si>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</si>
  <si>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</si>
  <si>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</si>
  <si>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</si>
  <si>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</si>
  <si>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</si>
  <si>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</si>
  <si>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</si>
  <si>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</si>
  <si>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</si>
  <si>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</si>
  <si>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</si>
  <si>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</si>
  <si>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</si>
  <si>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</si>
  <si>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</si>
  <si>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</si>
  <si>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</si>
  <si>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</si>
  <si>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</si>
  <si>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</si>
  <si>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</si>
  <si>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</si>
  <si>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</si>
  <si>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</si>
  <si>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</si>
  <si>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</si>
  <si>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</si>
  <si>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</si>
  <si>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</si>
  <si>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</si>
  <si>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</si>
  <si>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</si>
  <si>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</si>
  <si>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</si>
  <si>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</si>
  <si>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</si>
  <si>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</si>
  <si>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</si>
  <si>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</si>
  <si>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</si>
  <si>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</si>
  <si>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</si>
  <si>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</si>
  <si>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</si>
  <si>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</si>
  <si>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</si>
  <si>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</si>
  <si>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</si>
  <si>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</si>
  <si>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</si>
  <si>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</si>
  <si>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</si>
  <si>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</si>
  <si>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</si>
  <si>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</si>
  <si>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</si>
  <si>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</si>
  <si>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</si>
  <si>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</si>
  <si>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</si>
  <si>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</si>
  <si>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</si>
  <si>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</si>
  <si>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</si>
  <si>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</si>
  <si>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</si>
  <si>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</si>
  <si>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</si>
  <si>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</si>
  <si>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</si>
  <si>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</si>
  <si>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</si>
  <si>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</si>
  <si>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</si>
  <si>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</si>
  <si>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</si>
  <si>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</si>
  <si>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</si>
  <si>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</si>
  <si>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</si>
  <si>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</si>
  <si>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</si>
  <si>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</si>
  <si>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</si>
  <si>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</si>
  <si>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</si>
  <si>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</si>
  <si>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</si>
  <si>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</si>
  <si>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</si>
  <si>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</si>
  <si>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</si>
  <si>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</si>
  <si>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</si>
  <si>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</si>
  <si>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</si>
  <si>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</si>
  <si>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</si>
  <si>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</si>
  <si>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</si>
  <si>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</si>
  <si>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</si>
  <si>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</si>
  <si>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</si>
  <si>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</si>
  <si>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</si>
  <si>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</si>
  <si>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</si>
  <si>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</si>
  <si>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</si>
  <si>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</si>
  <si>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</si>
  <si>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</si>
  <si>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</si>
  <si>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</si>
  <si>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</si>
  <si>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</si>
  <si>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</si>
  <si>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</si>
  <si>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</si>
  <si>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</si>
  <si>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</si>
  <si>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</si>
  <si>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</si>
  <si>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</si>
  <si>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</si>
  <si>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</si>
  <si>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</si>
  <si>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</si>
  <si>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</si>
  <si>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</si>
  <si>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</si>
  <si>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</si>
  <si>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</si>
  <si>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</si>
  <si>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</si>
  <si>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</si>
  <si>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</si>
  <si>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</si>
  <si>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</si>
  <si>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</si>
  <si>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</si>
  <si>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</si>
  <si>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</si>
  <si>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</si>
  <si>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</si>
  <si>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</si>
  <si>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</si>
  <si>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</si>
  <si>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</si>
  <si>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</si>
  <si>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</si>
  <si>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</si>
  <si>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</si>
  <si>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</si>
  <si>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</si>
  <si>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</si>
  <si>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</si>
  <si>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</si>
  <si>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</si>
  <si>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</si>
  <si>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</si>
  <si>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</si>
  <si>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</si>
  <si>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</si>
  <si>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</si>
  <si>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</si>
  <si>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</si>
  <si>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</si>
  <si>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</si>
  <si>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</si>
  <si>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</si>
  <si>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</si>
  <si>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</si>
  <si>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</si>
  <si>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</si>
  <si>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</si>
  <si>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</si>
  <si>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</si>
  <si>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</si>
  <si>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</si>
  <si>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</si>
  <si>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</si>
  <si>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</si>
  <si>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</si>
  <si>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</si>
  <si>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</si>
  <si>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</si>
  <si>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</si>
  <si>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</si>
  <si>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</si>
  <si>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</si>
  <si>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</si>
  <si>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</si>
  <si>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</si>
  <si>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</si>
  <si>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</si>
  <si>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</si>
  <si>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</si>
  <si>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</si>
  <si>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</si>
  <si>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</si>
  <si>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</si>
  <si>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</si>
  <si>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</si>
  <si>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</si>
  <si>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</si>
  <si>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</si>
  <si>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</si>
  <si>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</si>
  <si>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</si>
  <si>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</si>
  <si>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</si>
  <si>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</si>
  <si>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</si>
  <si>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</si>
  <si>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</si>
  <si>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</si>
  <si>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</si>
  <si>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</si>
  <si>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</si>
  <si>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</si>
  <si>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</si>
  <si>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</si>
  <si>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</si>
  <si>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</si>
  <si>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</si>
  <si>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</si>
  <si>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</si>
  <si>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</si>
  <si>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</si>
  <si>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</si>
  <si>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</si>
  <si>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</si>
  <si>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</si>
  <si>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</si>
  <si>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</si>
  <si>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</si>
  <si>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</si>
  <si>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</si>
  <si>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</si>
  <si>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</si>
  <si>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</si>
  <si>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</si>
  <si>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</si>
  <si>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</si>
  <si>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</si>
  <si>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</si>
  <si>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</si>
  <si>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</si>
  <si>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</si>
  <si>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</si>
  <si>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</si>
  <si>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</si>
  <si>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</si>
  <si>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</si>
  <si>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</si>
  <si>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</si>
  <si>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</si>
  <si>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</si>
  <si>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</si>
  <si>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</si>
  <si>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</si>
  <si>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</si>
  <si>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</si>
  <si>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</si>
  <si>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</si>
  <si>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</si>
  <si>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</si>
  <si>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</si>
  <si>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</si>
  <si>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</si>
  <si>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</si>
  <si>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</si>
  <si>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</si>
  <si>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</si>
  <si>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</si>
  <si>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</si>
  <si>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</si>
  <si>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</si>
  <si>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</si>
  <si>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</si>
  <si>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</si>
  <si>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</si>
  <si>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</si>
  <si>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</si>
  <si>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</si>
  <si>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</si>
  <si>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</si>
  <si>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</si>
  <si>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</si>
  <si>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</si>
  <si>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</si>
  <si>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</si>
  <si>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</si>
  <si>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</si>
  <si>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</si>
  <si>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</si>
  <si>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</si>
  <si>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</si>
  <si>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</si>
  <si>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</si>
  <si>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</si>
  <si>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</si>
  <si>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</si>
  <si>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</si>
  <si>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</si>
  <si>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</si>
  <si>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</si>
  <si>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</si>
  <si>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</si>
  <si>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</si>
  <si>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</si>
  <si>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</si>
  <si>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</si>
  <si>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</si>
  <si>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</si>
  <si>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</si>
  <si>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</si>
  <si>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</si>
  <si>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</si>
  <si>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</si>
  <si>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</si>
  <si>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</si>
  <si>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</si>
  <si>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</si>
  <si>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</si>
  <si>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</si>
  <si>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</si>
  <si>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</si>
  <si>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</si>
  <si>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</si>
  <si>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</si>
  <si>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</si>
  <si>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</si>
  <si>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</si>
  <si>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</si>
  <si>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</si>
  <si>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</si>
  <si>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</si>
  <si>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</si>
  <si>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</si>
  <si>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</si>
  <si>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</si>
  <si>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</si>
  <si>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</si>
  <si>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</si>
  <si>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</si>
  <si>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</si>
  <si>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</si>
  <si>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</si>
  <si>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</si>
  <si>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</si>
  <si>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</si>
  <si>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</si>
  <si>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</si>
  <si>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</si>
  <si>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</si>
  <si>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</si>
  <si>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</si>
  <si>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</si>
  <si>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</si>
  <si>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</si>
  <si>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</si>
  <si>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</si>
  <si>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</si>
  <si>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</si>
  <si>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</si>
  <si>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</si>
  <si>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</si>
  <si>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</si>
  <si>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</si>
  <si>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</si>
  <si>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</si>
  <si>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</si>
  <si>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</si>
  <si>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</si>
  <si>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</si>
  <si>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</si>
  <si>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</si>
  <si>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</si>
  <si>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</si>
  <si>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</si>
  <si>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</si>
  <si>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</si>
  <si>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</si>
  <si>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</si>
  <si>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</si>
  <si>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</si>
  <si>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</si>
  <si>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</si>
  <si>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</si>
  <si>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</si>
  <si>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</si>
  <si>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</si>
  <si>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</si>
  <si>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</si>
  <si>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</si>
  <si>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</si>
  <si>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</si>
  <si>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</si>
  <si>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</si>
  <si>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</si>
  <si>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</si>
  <si>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</si>
  <si>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</si>
  <si>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</si>
  <si>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</si>
  <si>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</si>
  <si>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</si>
  <si>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</si>
  <si>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</si>
  <si>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</si>
  <si>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</si>
  <si>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</si>
  <si>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</si>
  <si>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</si>
  <si>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</si>
  <si>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</si>
  <si>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</si>
  <si>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</si>
  <si>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</si>
  <si>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</si>
  <si>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</si>
  <si>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</si>
  <si>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</si>
  <si>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</si>
  <si>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</si>
  <si>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</si>
  <si>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</si>
  <si>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</si>
  <si>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</si>
  <si>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</si>
  <si>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</si>
  <si>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</si>
  <si>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</si>
  <si>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</si>
  <si>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</si>
  <si>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</si>
  <si>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</si>
  <si>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</si>
  <si>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</si>
  <si>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</si>
  <si>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</si>
  <si>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</si>
  <si>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</si>
  <si>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</si>
  <si>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</si>
  <si>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</si>
  <si>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</si>
  <si>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</si>
  <si>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</si>
  <si>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</si>
  <si>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</si>
  <si>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</si>
  <si>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</si>
  <si>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</si>
  <si>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</si>
  <si>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</si>
  <si>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</si>
  <si>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</si>
  <si>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</si>
  <si>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</si>
  <si>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</si>
  <si>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</si>
  <si>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</si>
  <si>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</si>
  <si>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</si>
  <si>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</si>
  <si>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</si>
  <si>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</si>
  <si>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</si>
  <si>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</si>
  <si>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</si>
  <si>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</si>
  <si>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</si>
  <si>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</si>
  <si>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</si>
  <si>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</si>
  <si>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</si>
  <si>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</si>
  <si>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</si>
  <si>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</si>
  <si>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</si>
  <si>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</si>
  <si>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</si>
  <si>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</si>
  <si>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</si>
  <si>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</si>
  <si>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</si>
  <si>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</si>
  <si>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</si>
  <si>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</si>
  <si>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</si>
  <si>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</si>
  <si>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</si>
  <si>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</si>
  <si>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</si>
  <si>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</si>
  <si>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</si>
  <si>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</si>
  <si>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</si>
  <si>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</si>
  <si>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</si>
  <si>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</si>
  <si>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</si>
  <si>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</si>
  <si>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</si>
  <si>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</si>
  <si>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</si>
  <si>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</si>
  <si>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</si>
  <si>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</si>
  <si>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</si>
  <si>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</si>
  <si>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</si>
  <si>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</si>
  <si>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</si>
  <si>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</si>
  <si>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</si>
  <si>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</si>
  <si>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</si>
  <si>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</si>
  <si>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</si>
  <si>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</si>
  <si>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</si>
  <si>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</si>
  <si>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</si>
  <si>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</si>
  <si>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</si>
  <si>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</si>
  <si>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</si>
  <si>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</si>
  <si>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</si>
  <si>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</si>
  <si>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</si>
  <si>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</si>
  <si>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</si>
  <si>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</si>
  <si>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</si>
  <si>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</si>
  <si>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</si>
  <si>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</si>
  <si>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</si>
  <si>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</si>
  <si>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</si>
  <si>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</si>
  <si>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</si>
  <si>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</si>
  <si>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</si>
  <si>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</si>
  <si>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</si>
  <si>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</si>
  <si>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</si>
  <si>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</si>
  <si>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</si>
  <si>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</si>
  <si>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</si>
  <si>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</si>
  <si>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</si>
  <si>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</si>
  <si>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</si>
  <si>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</si>
  <si>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</si>
  <si>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</si>
  <si>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</si>
  <si>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</si>
  <si>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</si>
  <si>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</si>
  <si>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</si>
  <si>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</si>
  <si>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</si>
  <si>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</si>
  <si>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</si>
  <si>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</si>
  <si>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</si>
  <si>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</si>
  <si>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</si>
  <si>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</si>
  <si>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</si>
  <si>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</si>
  <si>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</si>
  <si>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</si>
  <si>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</si>
  <si>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</si>
  <si>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</si>
  <si>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</si>
  <si>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</si>
  <si>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</si>
  <si>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</si>
  <si>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</si>
  <si>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</si>
  <si>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</si>
  <si>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</si>
  <si>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</si>
  <si>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</si>
  <si>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</si>
  <si>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</si>
  <si>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</si>
  <si>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</si>
  <si>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</si>
  <si>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</si>
  <si>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</si>
  <si>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</si>
  <si>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</si>
  <si>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</si>
  <si>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</si>
  <si>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</si>
  <si>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</si>
  <si>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</si>
  <si>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</si>
  <si>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</si>
  <si>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</si>
  <si>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</si>
  <si>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</si>
  <si>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</si>
  <si>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</si>
  <si>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</si>
  <si>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</si>
  <si>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</si>
  <si>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</si>
  <si>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</si>
  <si>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</si>
  <si>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</si>
  <si>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</si>
  <si>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</si>
  <si>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</si>
  <si>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</si>
  <si>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</si>
  <si>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</si>
  <si>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</si>
  <si>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</si>
  <si>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</si>
  <si>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</si>
  <si>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</si>
  <si>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</si>
  <si>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</si>
  <si>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</si>
  <si>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</si>
  <si>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</si>
  <si>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</si>
  <si>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</si>
  <si>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</si>
  <si>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</si>
  <si>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</si>
  <si>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</si>
  <si>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</si>
  <si>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</si>
  <si>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</si>
  <si>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</si>
  <si>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</si>
  <si>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</si>
  <si>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</si>
  <si>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</si>
  <si>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</si>
  <si>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</si>
  <si>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</si>
  <si>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</si>
  <si>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</si>
  <si>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</si>
  <si>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</si>
  <si>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</si>
  <si>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</si>
  <si>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</si>
  <si>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</si>
  <si>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</si>
  <si>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</si>
  <si>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</si>
  <si>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</si>
  <si>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</si>
  <si>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</si>
  <si>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</si>
  <si>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</si>
  <si>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</si>
  <si>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</si>
  <si>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</si>
  <si>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</si>
  <si>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</si>
  <si>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</si>
  <si>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</si>
  <si>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</si>
  <si>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</si>
  <si>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</si>
  <si>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</si>
  <si>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</si>
  <si>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</si>
  <si>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</si>
  <si>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</si>
  <si>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</si>
  <si>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</si>
  <si>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</si>
  <si>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</si>
  <si>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</si>
  <si>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</si>
  <si>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</si>
  <si>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</si>
  <si>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</si>
  <si>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</si>
  <si>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</si>
  <si>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</si>
  <si>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</si>
  <si>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</si>
  <si>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</si>
  <si>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</si>
  <si>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</si>
  <si>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</si>
  <si>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</si>
  <si>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</si>
  <si>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</si>
  <si>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</si>
  <si>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</si>
  <si>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</si>
  <si>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</si>
  <si>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</si>
  <si>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</si>
  <si>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</si>
  <si>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</si>
  <si>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</si>
  <si>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</si>
  <si>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</si>
  <si>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</si>
  <si>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</si>
  <si>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</si>
  <si>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</si>
  <si>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</si>
  <si>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</si>
  <si>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</si>
  <si>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</si>
  <si>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</si>
  <si>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</si>
  <si>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</si>
  <si>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</si>
  <si>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</si>
  <si>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</si>
  <si>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</si>
  <si>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</si>
  <si>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</si>
  <si>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</si>
  <si>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</si>
  <si>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</si>
  <si>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</si>
  <si>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</si>
  <si>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</si>
  <si>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</si>
  <si>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</si>
  <si>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</si>
  <si>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</si>
  <si>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</si>
  <si>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</si>
  <si>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</si>
  <si>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</si>
  <si>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</si>
  <si>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</si>
  <si>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</si>
  <si>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</si>
  <si>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</si>
  <si>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</si>
  <si>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</si>
  <si>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</si>
  <si>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</si>
  <si>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</si>
  <si>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</si>
  <si>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</si>
  <si>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</si>
  <si>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</si>
  <si>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</si>
  <si>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</si>
  <si>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</si>
  <si>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</si>
  <si>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</si>
  <si>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</si>
  <si>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</si>
  <si>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</si>
  <si>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</si>
  <si>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</si>
  <si>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</si>
  <si>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</si>
  <si>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</si>
  <si>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</si>
  <si>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</si>
  <si>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</si>
  <si>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</si>
  <si>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</si>
  <si>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</si>
  <si>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</si>
  <si>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</si>
  <si>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</si>
  <si>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</si>
  <si>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</si>
  <si>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</si>
  <si>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</si>
  <si>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</si>
  <si>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</si>
  <si>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</si>
  <si>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</si>
  <si>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</si>
  <si>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</si>
  <si>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</si>
  <si>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</si>
  <si>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</si>
  <si>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</si>
  <si>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</si>
  <si>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</si>
  <si>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</si>
  <si>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</si>
  <si>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</si>
  <si>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</si>
  <si>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</si>
  <si>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</si>
  <si>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</si>
  <si>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</si>
  <si>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</si>
  <si>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</si>
  <si>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</si>
  <si>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</si>
  <si>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</si>
  <si>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</si>
  <si>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</si>
  <si>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</si>
  <si>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</si>
  <si>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</si>
  <si>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</si>
  <si>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</si>
  <si>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</si>
  <si>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</si>
  <si>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</si>
  <si>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</si>
  <si>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</si>
  <si>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</si>
  <si>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</si>
  <si>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</si>
  <si>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</si>
  <si>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</si>
  <si>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</si>
  <si>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</si>
  <si>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</si>
  <si>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</si>
  <si>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</si>
  <si>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</si>
  <si>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</si>
  <si>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</si>
  <si>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</si>
  <si>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</si>
  <si>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</si>
  <si>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</si>
  <si>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</si>
  <si>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</si>
  <si>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</si>
  <si>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</si>
  <si>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</si>
  <si>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</si>
  <si>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</si>
  <si>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</si>
  <si>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</si>
  <si>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</si>
  <si>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</si>
  <si>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</si>
  <si>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</si>
  <si>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</si>
  <si>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</si>
  <si>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</si>
  <si>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</si>
  <si>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</si>
  <si>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</si>
  <si>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</si>
  <si>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</si>
  <si>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</si>
  <si>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</si>
  <si>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</si>
  <si>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</si>
  <si>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</si>
  <si>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</si>
  <si>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</si>
  <si>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</si>
  <si>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</si>
  <si>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</si>
  <si>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</si>
  <si>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</si>
  <si>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</si>
  <si>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</si>
  <si>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</si>
  <si>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</si>
  <si>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</si>
  <si>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</si>
  <si>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</si>
  <si>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</si>
  <si>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</si>
  <si>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</si>
  <si>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</si>
  <si>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</si>
  <si>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</si>
  <si>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</si>
  <si>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</si>
  <si>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</si>
  <si>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</si>
  <si>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</si>
  <si>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</si>
  <si>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</si>
  <si>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</si>
  <si>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</si>
  <si>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</si>
  <si>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</si>
  <si>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</si>
  <si>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</si>
  <si>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</si>
  <si>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</si>
  <si>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</si>
  <si>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</si>
  <si>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</si>
  <si>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</si>
  <si>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</si>
  <si>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</si>
  <si>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</si>
  <si>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</si>
  <si>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</si>
  <si>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</si>
  <si>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</si>
  <si>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</si>
  <si>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</si>
  <si>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</si>
  <si>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</si>
  <si>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</si>
  <si>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</si>
  <si>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</si>
  <si>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</si>
  <si>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</si>
  <si>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</si>
  <si>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</si>
  <si>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</si>
  <si>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</si>
  <si>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</si>
  <si>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</si>
  <si>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</si>
  <si>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</si>
  <si>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</si>
  <si>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</si>
  <si>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</si>
  <si>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</si>
  <si>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</si>
  <si>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</si>
  <si>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</si>
  <si>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</si>
  <si>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</si>
  <si>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</si>
  <si>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</si>
  <si>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</si>
  <si>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</si>
  <si>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</si>
  <si>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</si>
  <si>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</si>
  <si>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</si>
  <si>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</si>
  <si>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</si>
  <si>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</si>
  <si>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</si>
  <si>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</si>
  <si>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</si>
  <si>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</si>
  <si>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</si>
  <si>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</si>
  <si>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</si>
  <si>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</si>
  <si>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</si>
  <si>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</si>
  <si>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</si>
  <si>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</si>
  <si>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</si>
  <si>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</si>
  <si>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</si>
  <si>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</si>
  <si>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</si>
  <si>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</si>
  <si>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</si>
  <si>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</si>
  <si>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</si>
  <si>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</si>
  <si>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</si>
  <si>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</si>
  <si>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</si>
  <si>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</si>
  <si>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</si>
  <si>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</si>
  <si>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</si>
  <si>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</si>
  <si>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</si>
  <si>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</si>
  <si>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</si>
  <si>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</si>
  <si>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</si>
  <si>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</si>
  <si>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</si>
  <si>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</si>
  <si>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</si>
  <si>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</si>
  <si>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</si>
  <si>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</si>
  <si>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</si>
  <si>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</si>
  <si>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</si>
  <si>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</si>
  <si>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</si>
  <si>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</si>
  <si>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</si>
  <si>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</si>
  <si>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</si>
  <si>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</si>
  <si>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</si>
  <si>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</si>
  <si>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</si>
  <si>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</si>
  <si>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</si>
  <si>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</si>
  <si>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</si>
  <si>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</si>
  <si>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</si>
  <si>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</si>
  <si>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</si>
  <si>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</si>
  <si>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</si>
  <si>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</si>
  <si>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</si>
  <si>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</si>
  <si>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</si>
  <si>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</si>
  <si>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</si>
  <si>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</si>
  <si>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</si>
  <si>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</si>
  <si>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</si>
  <si>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</si>
  <si>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</si>
  <si>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</si>
  <si>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</si>
  <si>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</si>
  <si>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</si>
  <si>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</si>
  <si>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</si>
  <si>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</si>
  <si>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</si>
  <si>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</si>
  <si>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</si>
  <si>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</si>
  <si>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</si>
  <si>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</si>
  <si>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</si>
  <si>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</si>
  <si>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</si>
  <si>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</si>
  <si>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</si>
  <si>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</si>
  <si>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</si>
  <si>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</si>
  <si>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</si>
  <si>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</si>
  <si>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</si>
  <si>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</si>
  <si>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</si>
  <si>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</si>
  <si>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</si>
  <si>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</si>
  <si>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</si>
  <si>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</si>
  <si>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</si>
  <si>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</si>
  <si>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</si>
  <si>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</si>
  <si>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</si>
  <si>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</si>
  <si>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</si>
  <si>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</si>
  <si>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</si>
  <si>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</si>
  <si>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</si>
  <si>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</si>
  <si>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</si>
  <si>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</si>
  <si>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</si>
  <si>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</si>
  <si>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</si>
  <si>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</si>
  <si>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</si>
  <si>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</si>
  <si>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</si>
  <si>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</si>
  <si>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</si>
  <si>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</si>
  <si>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</si>
  <si>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</si>
  <si>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</si>
  <si>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</si>
  <si>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</si>
  <si>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</si>
  <si>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</si>
  <si>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</si>
  <si>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</si>
  <si>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</si>
  <si>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</si>
  <si>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</si>
  <si>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</si>
  <si>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</si>
  <si>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</si>
  <si>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</si>
  <si>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</si>
  <si>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</si>
  <si>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</si>
  <si>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</si>
  <si>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</si>
  <si>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</si>
  <si>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</si>
  <si>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</si>
  <si>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</si>
  <si>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</si>
  <si>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</si>
  <si>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</si>
  <si>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</si>
  <si>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</si>
  <si>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</si>
  <si>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</si>
  <si>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</si>
  <si>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</si>
  <si>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</si>
  <si>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</si>
  <si>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</si>
  <si>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</si>
  <si>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</si>
  <si>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</si>
  <si>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</si>
  <si>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</si>
  <si>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</si>
  <si>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</si>
  <si>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</si>
  <si>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</si>
  <si>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</si>
  <si>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</si>
  <si>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</si>
  <si>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</si>
  <si>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</si>
  <si>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</si>
  <si>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</si>
  <si>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</si>
  <si>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</si>
  <si>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</si>
  <si>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</si>
  <si>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</si>
  <si>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</si>
  <si>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</si>
  <si>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</si>
  <si>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</si>
  <si>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</si>
  <si>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</si>
  <si>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</si>
  <si>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</si>
  <si>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</si>
  <si>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</si>
  <si>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</si>
  <si>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</si>
  <si>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</si>
  <si>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</si>
  <si>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</si>
  <si>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</si>
  <si>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</si>
  <si>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</si>
  <si>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</si>
  <si>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</si>
  <si>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</si>
  <si>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</si>
  <si>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</si>
  <si>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</si>
  <si>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</si>
  <si>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</si>
  <si>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</si>
  <si>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</si>
  <si>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</si>
  <si>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</si>
  <si>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</si>
  <si>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</si>
  <si>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</si>
  <si>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</si>
  <si>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</si>
  <si>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</si>
  <si>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</si>
  <si>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</si>
  <si>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</si>
  <si>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</si>
  <si>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</si>
  <si>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</si>
  <si>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</si>
  <si>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</si>
  <si>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</si>
  <si>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</si>
  <si>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</si>
  <si>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</si>
  <si>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</si>
  <si>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</si>
  <si>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</si>
  <si>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</si>
  <si>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</si>
  <si>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</si>
  <si>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</si>
  <si>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</si>
  <si>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</si>
  <si>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</si>
  <si>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</si>
  <si>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</si>
  <si>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</si>
  <si>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</si>
  <si>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</si>
  <si>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</si>
  <si>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</si>
  <si>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</si>
  <si>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</si>
  <si>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</si>
  <si>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</si>
  <si>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</si>
  <si>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</si>
  <si>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</si>
  <si>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</si>
  <si>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</si>
  <si>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</si>
  <si>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</si>
  <si>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</si>
  <si>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</si>
  <si>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</si>
  <si>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</si>
  <si>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</si>
  <si>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</si>
  <si>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</si>
  <si>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</si>
  <si>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</si>
  <si>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</si>
  <si>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</si>
  <si>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</si>
  <si>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</si>
  <si>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</si>
  <si>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</si>
  <si>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</si>
  <si>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</si>
  <si>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</si>
  <si>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</si>
  <si>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</si>
  <si>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</si>
  <si>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</si>
  <si>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</si>
  <si>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</si>
  <si>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</si>
  <si>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</si>
  <si>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</si>
  <si>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</si>
  <si>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</si>
  <si>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</si>
  <si>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</si>
  <si>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</si>
  <si>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</si>
  <si>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</si>
  <si>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</si>
  <si>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</si>
  <si>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</si>
  <si>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</si>
  <si>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</si>
  <si>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</si>
  <si>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</si>
  <si>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</si>
  <si>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</si>
  <si>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</si>
  <si>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</si>
  <si>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</si>
  <si>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</si>
  <si>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</si>
  <si>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</si>
  <si>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</si>
  <si>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</si>
  <si>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</si>
  <si>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</si>
  <si>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</si>
  <si>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</si>
  <si>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</si>
  <si>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</si>
  <si>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</si>
  <si>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</si>
  <si>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</si>
  <si>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</si>
  <si>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</si>
  <si>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</si>
  <si>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</si>
  <si>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</si>
  <si>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</si>
  <si>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</si>
  <si>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</si>
  <si>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</si>
  <si>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</si>
  <si>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</si>
  <si>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</si>
  <si>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</si>
  <si>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</si>
  <si>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</si>
  <si>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</si>
  <si>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</si>
  <si>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</si>
  <si>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</si>
  <si>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</si>
  <si>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</si>
  <si>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</si>
  <si>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</si>
  <si>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</si>
  <si>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</si>
  <si>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</si>
  <si>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</si>
  <si>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</si>
  <si>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</si>
  <si>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</si>
  <si>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</si>
  <si>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</si>
  <si>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</si>
  <si>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</si>
  <si>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</si>
  <si>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</si>
  <si>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</si>
  <si>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</si>
  <si>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</si>
  <si>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</si>
  <si>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</si>
  <si>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</si>
  <si>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</si>
  <si>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</si>
  <si>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</si>
  <si>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</si>
  <si>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</si>
  <si>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</si>
  <si>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</si>
  <si>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</si>
  <si>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</si>
  <si>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</si>
  <si>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</si>
  <si>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</si>
  <si>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</si>
  <si>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</si>
  <si>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</si>
  <si>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</si>
  <si>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</si>
  <si>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</si>
  <si>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</si>
  <si>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</si>
  <si>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</si>
  <si>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</si>
  <si>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</si>
  <si>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</si>
  <si>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</si>
  <si>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</si>
  <si>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</si>
  <si>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</si>
  <si>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</si>
  <si>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</si>
  <si>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</si>
  <si>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</si>
  <si>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</si>
  <si>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</si>
  <si>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</si>
  <si>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</si>
  <si>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</si>
  <si>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</si>
  <si>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</si>
  <si>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</si>
  <si>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</si>
  <si>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</si>
  <si>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</si>
  <si>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</si>
  <si>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</si>
  <si>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</si>
  <si>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</si>
  <si>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</si>
  <si>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</si>
  <si>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</si>
  <si>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</si>
  <si>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</si>
  <si>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</si>
  <si>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</si>
  <si>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</si>
  <si>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</si>
  <si>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</si>
  <si>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</si>
  <si>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</si>
  <si>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</si>
  <si>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</si>
  <si>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</si>
  <si>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</si>
  <si>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</si>
  <si>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</si>
  <si>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</si>
  <si>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</si>
  <si>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</si>
  <si>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</si>
  <si>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</si>
  <si>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</si>
  <si>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</si>
  <si>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</si>
  <si>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</si>
  <si>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</si>
  <si>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</si>
  <si>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</si>
  <si>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</si>
  <si>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</si>
  <si>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</si>
  <si>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</si>
  <si>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</si>
  <si>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</si>
  <si>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</si>
  <si>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</si>
  <si>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</si>
  <si>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</si>
  <si>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</si>
  <si>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</si>
  <si>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</si>
  <si>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</si>
  <si>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</si>
  <si>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</si>
  <si>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</si>
  <si>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</si>
  <si>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</si>
  <si>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</si>
  <si>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</si>
  <si>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</si>
  <si>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</si>
  <si>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</si>
  <si>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</si>
  <si>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</si>
  <si>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</si>
  <si>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</si>
  <si>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</si>
  <si>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</si>
  <si>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</si>
  <si>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</si>
  <si>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</si>
  <si>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</si>
  <si>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</si>
  <si>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</si>
  <si>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</si>
  <si>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</si>
  <si>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</si>
  <si>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</si>
  <si>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</si>
  <si>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</si>
  <si>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</si>
  <si>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</si>
  <si>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</si>
  <si>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</si>
  <si>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</si>
  <si>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</si>
  <si>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</si>
  <si>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</si>
  <si>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</si>
  <si>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</si>
  <si>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</si>
  <si>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</si>
  <si>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</si>
  <si>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</si>
  <si>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</si>
  <si>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</si>
  <si>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</si>
  <si>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</si>
  <si>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</si>
  <si>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</si>
  <si>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</si>
  <si>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</si>
  <si>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</si>
  <si>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</si>
  <si>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</si>
  <si>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</si>
  <si>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</si>
  <si>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</si>
  <si>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</si>
  <si>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</si>
  <si>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</si>
  <si>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</si>
  <si>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</si>
  <si>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</si>
  <si>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</si>
  <si>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</si>
  <si>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</si>
  <si>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</si>
  <si>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</si>
  <si>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</si>
  <si>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</si>
  <si>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</si>
  <si>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</si>
  <si>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</si>
  <si>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</si>
  <si>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</si>
  <si>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</si>
  <si>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</si>
  <si>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</si>
  <si>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</si>
  <si>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</si>
  <si>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</si>
  <si>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</si>
  <si>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</si>
  <si>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</si>
  <si>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</si>
  <si>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</si>
  <si>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</si>
  <si>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</si>
  <si>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</si>
  <si>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</si>
  <si>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</si>
  <si>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</si>
  <si>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</si>
  <si>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</si>
  <si>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</si>
  <si>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</si>
  <si>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</si>
  <si>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</si>
  <si>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</si>
  <si>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</si>
  <si>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</si>
  <si>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</si>
  <si>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</si>
  <si>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</si>
  <si>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</si>
  <si>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</si>
  <si>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</si>
  <si>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</si>
  <si>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</si>
  <si>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</si>
  <si>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</si>
  <si>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</si>
  <si>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</si>
  <si>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</si>
  <si>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</si>
  <si>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</si>
  <si>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</si>
  <si>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</si>
  <si>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</si>
  <si>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</si>
  <si>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</si>
  <si>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</si>
  <si>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</si>
  <si>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</si>
  <si>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</si>
  <si>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</si>
  <si>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</si>
  <si>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</si>
  <si>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</si>
  <si>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</si>
  <si>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</si>
  <si>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</si>
  <si>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</si>
  <si>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</si>
  <si>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</si>
  <si>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</si>
  <si>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</si>
  <si>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</si>
  <si>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</si>
  <si>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</si>
  <si>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</si>
  <si>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</si>
  <si>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</si>
  <si>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</si>
  <si>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</si>
  <si>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</si>
  <si>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</si>
  <si>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</si>
  <si>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</si>
  <si>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</si>
  <si>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</si>
  <si>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</si>
  <si>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</si>
  <si>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</si>
  <si>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</si>
  <si>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</si>
  <si>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</si>
  <si>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</si>
  <si>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</si>
  <si>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</si>
  <si>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</si>
  <si>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</si>
  <si>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</si>
  <si>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</si>
  <si>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</si>
  <si>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</si>
  <si>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</si>
  <si>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</si>
  <si>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</si>
  <si>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</si>
  <si>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</si>
  <si>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</si>
  <si>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</si>
  <si>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</si>
  <si>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</si>
  <si>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</si>
  <si>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</si>
  <si>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</si>
  <si>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</si>
  <si>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</si>
  <si>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</si>
  <si>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</si>
  <si>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</si>
  <si>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</si>
  <si>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</si>
  <si>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</si>
  <si>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</si>
  <si>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</si>
  <si>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</si>
  <si>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</si>
  <si>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</si>
  <si>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</si>
  <si>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</si>
  <si>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</si>
  <si>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</si>
  <si>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</si>
  <si>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</si>
  <si>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</si>
  <si>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</si>
  <si>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</si>
  <si>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</si>
  <si>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</si>
  <si>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</si>
  <si>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</si>
  <si>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</si>
  <si>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</si>
  <si>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</si>
  <si>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</si>
  <si>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</si>
  <si>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</si>
  <si>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</si>
  <si>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</si>
  <si>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</si>
  <si>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</si>
  <si>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</si>
  <si>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</si>
  <si>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</si>
  <si>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</si>
  <si>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</si>
  <si>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</si>
  <si>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</si>
  <si>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</si>
  <si>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</si>
  <si>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</si>
  <si>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</si>
  <si>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</si>
  <si>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</si>
  <si>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</si>
  <si>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</si>
  <si>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</si>
  <si>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</si>
  <si>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</si>
  <si>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</si>
  <si>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</si>
  <si>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</si>
  <si>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</si>
  <si>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</si>
  <si>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</si>
  <si>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</si>
  <si>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</si>
  <si>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</si>
  <si>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</si>
  <si>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</si>
  <si>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</si>
  <si>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</si>
  <si>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</si>
  <si>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</si>
  <si>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</si>
  <si>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</si>
  <si>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</si>
  <si>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</si>
  <si>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</si>
  <si>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</si>
  <si>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</si>
  <si>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</si>
  <si>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</si>
  <si>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</si>
  <si>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</si>
  <si>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</si>
  <si>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</si>
  <si>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</si>
  <si>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</si>
  <si>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</si>
  <si>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</si>
  <si>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</si>
  <si>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</si>
  <si>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</si>
  <si>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</si>
  <si>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</si>
  <si>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</si>
  <si>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</si>
  <si>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</si>
  <si>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</si>
  <si>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</si>
  <si>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</si>
  <si>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</si>
  <si>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</si>
  <si>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</si>
  <si>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</si>
  <si>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</si>
  <si>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</si>
  <si>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</si>
  <si>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</si>
  <si>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</si>
  <si>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</si>
  <si>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</si>
  <si>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</si>
  <si>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</si>
  <si>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</si>
  <si>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</si>
  <si>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</si>
  <si>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</si>
  <si>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</si>
  <si>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</si>
  <si>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</si>
  <si>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</si>
  <si>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</si>
  <si>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</si>
  <si>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</si>
  <si>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</si>
  <si>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</si>
  <si>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</si>
  <si>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</si>
  <si>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</si>
  <si>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</si>
  <si>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</si>
  <si>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</si>
  <si>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</si>
  <si>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</si>
  <si>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</si>
  <si>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</si>
  <si>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</si>
  <si>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</si>
  <si>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</si>
  <si>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</si>
  <si>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</si>
  <si>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</si>
  <si>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</si>
  <si>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</si>
  <si>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</si>
  <si>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</si>
  <si>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</si>
  <si>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</si>
  <si>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</si>
  <si>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</si>
  <si>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</si>
  <si>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</si>
  <si>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</si>
  <si>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</si>
  <si>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</si>
  <si>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</si>
  <si>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</si>
  <si>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</si>
  <si>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</si>
  <si>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</si>
  <si>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</si>
  <si>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</si>
  <si>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</si>
  <si>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</si>
  <si>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</si>
  <si>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</si>
  <si>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</si>
  <si>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</si>
  <si>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</si>
  <si>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</si>
  <si>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</si>
  <si>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</si>
  <si>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</si>
  <si>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</si>
  <si>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</si>
  <si>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</si>
  <si>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</si>
  <si>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</si>
  <si>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</si>
  <si>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</si>
  <si>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</si>
  <si>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</si>
  <si>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</si>
  <si>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</si>
  <si>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</si>
  <si>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</si>
  <si>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</si>
  <si>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</si>
  <si>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</si>
  <si>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</si>
  <si>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</si>
  <si>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</si>
  <si>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</si>
  <si>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</si>
  <si>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</si>
  <si>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</si>
  <si>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</si>
  <si>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</si>
  <si>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</si>
  <si>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</si>
  <si>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</si>
  <si>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</si>
  <si>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</si>
  <si>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</si>
  <si>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</si>
  <si>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</si>
  <si>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</si>
  <si>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</si>
  <si>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</si>
  <si>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</si>
  <si>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</si>
  <si>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</si>
  <si>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</si>
  <si>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</si>
  <si>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</si>
  <si>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</si>
  <si>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</si>
  <si>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</si>
  <si>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</si>
  <si>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</si>
  <si>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</si>
  <si>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</si>
  <si>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</si>
  <si>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</si>
  <si>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</si>
  <si>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</si>
  <si>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</si>
  <si>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</si>
  <si>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</si>
  <si>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</si>
  <si>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</si>
  <si>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</si>
  <si>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</si>
  <si>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</si>
  <si>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</si>
  <si>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</si>
  <si>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</si>
  <si>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</si>
  <si>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</si>
  <si>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</si>
  <si>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</si>
  <si>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</si>
  <si>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</si>
  <si>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</si>
  <si>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</si>
  <si>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</si>
  <si>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</si>
  <si>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</si>
  <si>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</si>
  <si>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</si>
  <si>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</si>
  <si>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</si>
  <si>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</si>
  <si>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</si>
  <si>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</si>
  <si>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</si>
  <si>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</si>
  <si>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</si>
  <si>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</si>
  <si>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</si>
  <si>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</si>
  <si>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</si>
  <si>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</si>
  <si>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</si>
  <si>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</si>
  <si>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</si>
  <si>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</si>
  <si>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</si>
  <si>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</si>
  <si>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</si>
  <si>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</si>
  <si>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</si>
  <si>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</si>
  <si>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</si>
  <si>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</si>
  <si>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</si>
  <si>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</si>
  <si>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</si>
  <si>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</si>
  <si>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</si>
  <si>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</si>
  <si>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</si>
  <si>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</si>
  <si>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</si>
  <si>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</si>
  <si>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</si>
  <si>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</si>
  <si>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</si>
  <si>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</si>
  <si>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</si>
  <si>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</si>
  <si>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</si>
  <si>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</si>
  <si>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</si>
  <si>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</si>
  <si>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</si>
  <si>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</si>
  <si>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</si>
  <si>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</si>
  <si>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</si>
  <si>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</si>
  <si>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</si>
  <si>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</si>
  <si>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</si>
  <si>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</si>
  <si>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</si>
  <si>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</si>
  <si>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</si>
  <si>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</si>
  <si>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</si>
  <si>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</si>
  <si>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</si>
  <si>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</si>
  <si>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</si>
  <si>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</si>
  <si>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</si>
  <si>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</si>
  <si>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</si>
  <si>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</si>
  <si>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</si>
  <si>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</si>
  <si>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</si>
  <si>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</si>
  <si>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</si>
  <si>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</si>
  <si>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</si>
  <si>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</si>
  <si>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</si>
  <si>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</si>
  <si>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</si>
  <si>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</si>
  <si>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</si>
  <si>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</si>
  <si>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</si>
  <si>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</si>
  <si>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</si>
  <si>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</si>
  <si>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</si>
  <si>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</si>
  <si>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</si>
  <si>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</si>
  <si>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</si>
  <si>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</si>
  <si>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</si>
  <si>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</si>
  <si>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</si>
  <si>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</si>
  <si>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</si>
  <si>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</si>
  <si>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</si>
  <si>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</si>
  <si>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</si>
  <si>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</si>
  <si>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</si>
  <si>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</si>
  <si>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</si>
  <si>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</si>
  <si>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</si>
  <si>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</si>
  <si>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</si>
  <si>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</si>
  <si>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</si>
  <si>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</si>
  <si>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</si>
  <si>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</si>
  <si>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</si>
  <si>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</si>
  <si>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</si>
  <si>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</si>
  <si>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</si>
  <si>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</si>
  <si>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</si>
  <si>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</si>
  <si>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</si>
  <si>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</si>
  <si>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</si>
  <si>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</si>
  <si>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</si>
  <si>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</si>
  <si>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</si>
  <si>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</si>
  <si>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</si>
  <si>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</si>
  <si>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</si>
  <si>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</si>
  <si>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</si>
  <si>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</si>
  <si>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</si>
  <si>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</si>
  <si>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</si>
  <si>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</si>
  <si>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</si>
  <si>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</si>
  <si>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</si>
  <si>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</si>
  <si>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</si>
  <si>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</si>
  <si>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</si>
  <si>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</si>
  <si>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</si>
  <si>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</si>
  <si>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</si>
  <si>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</si>
  <si>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</si>
  <si>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</si>
  <si>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</si>
  <si>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</si>
  <si>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</si>
  <si>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</si>
  <si>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</si>
  <si>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</si>
  <si>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</si>
  <si>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</si>
  <si>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</si>
  <si>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</si>
  <si>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</si>
  <si>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</si>
  <si>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</si>
  <si>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</si>
  <si>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</si>
  <si>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</si>
  <si>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</si>
  <si>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</si>
  <si>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</si>
  <si>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</si>
  <si>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</si>
  <si>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</si>
  <si>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</si>
  <si>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</si>
  <si>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</si>
  <si>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</si>
  <si>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</si>
  <si>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</si>
  <si>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</si>
  <si>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</si>
  <si>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</si>
  <si>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</si>
  <si>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</si>
  <si>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</si>
  <si>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</si>
  <si>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</si>
  <si>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</si>
  <si>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</si>
  <si>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</si>
  <si>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</si>
  <si>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</si>
  <si>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</si>
  <si>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</si>
  <si>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</si>
  <si>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</si>
  <si>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</si>
  <si>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</si>
  <si>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</si>
  <si>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</si>
  <si>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</si>
  <si>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</si>
  <si>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</si>
  <si>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</si>
  <si>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</si>
  <si>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</si>
  <si>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</si>
  <si>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</si>
  <si>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</si>
  <si>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</si>
  <si>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</si>
  <si>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</si>
  <si>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</si>
  <si>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</si>
  <si>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</si>
  <si>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</si>
  <si>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</si>
  <si>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</si>
  <si>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</si>
  <si>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</si>
  <si>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</si>
  <si>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</si>
  <si>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</si>
  <si>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</si>
  <si>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</si>
  <si>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</si>
  <si>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</si>
  <si>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</si>
  <si>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</si>
  <si>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</si>
  <si>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</si>
  <si>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</si>
  <si>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</si>
  <si>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</si>
  <si>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</si>
  <si>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</si>
  <si>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</si>
  <si>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</si>
  <si>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</si>
  <si>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</si>
  <si>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</si>
  <si>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</si>
  <si>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</si>
  <si>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</si>
  <si>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</si>
  <si>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</si>
  <si>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</si>
  <si>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</si>
  <si>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</si>
  <si>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</si>
  <si>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</si>
  <si>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</si>
  <si>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</si>
  <si>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</si>
  <si>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</si>
  <si>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</si>
  <si>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</si>
  <si>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</si>
  <si>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</si>
  <si>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</si>
  <si>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</si>
  <si>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</si>
  <si>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</si>
  <si>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</si>
  <si>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</si>
  <si>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</si>
  <si>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</si>
  <si>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</si>
  <si>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</si>
  <si>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</si>
  <si>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</si>
  <si>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</si>
  <si>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</si>
  <si>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</si>
  <si>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</si>
  <si>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</si>
  <si>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</si>
  <si>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</si>
  <si>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</si>
  <si>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</si>
  <si>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</si>
  <si>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</si>
  <si>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</si>
  <si>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</si>
  <si>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</si>
  <si>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</si>
  <si>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</si>
  <si>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</si>
  <si>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</si>
  <si>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</si>
  <si>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</si>
  <si>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</si>
  <si>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</si>
  <si>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</si>
  <si>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</si>
  <si>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</si>
  <si>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</si>
  <si>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</si>
  <si>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</si>
  <si>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</si>
  <si>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</si>
  <si>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</si>
  <si>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</si>
  <si>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</si>
  <si>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</si>
  <si>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</si>
  <si>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</si>
  <si>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</si>
  <si>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</si>
  <si>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</si>
  <si>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</si>
  <si>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</si>
  <si>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</si>
  <si>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</si>
  <si>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</si>
  <si>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</si>
  <si>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</si>
  <si>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</si>
  <si>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</si>
  <si>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</si>
  <si>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</si>
  <si>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</si>
  <si>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</si>
  <si>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</si>
  <si>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</si>
  <si>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</si>
  <si>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</si>
  <si>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</si>
  <si>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</si>
  <si>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</si>
  <si>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</si>
  <si>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</si>
  <si>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</si>
  <si>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</si>
  <si>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</si>
  <si>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</si>
  <si>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</si>
  <si>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</si>
  <si>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</si>
  <si>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</si>
  <si>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</si>
  <si>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</si>
  <si>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</si>
  <si>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</si>
  <si>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</si>
  <si>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</si>
  <si>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</si>
  <si>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</si>
  <si>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</si>
  <si>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</si>
  <si>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</si>
  <si>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</si>
  <si>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</si>
  <si>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</si>
  <si>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</si>
  <si>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</si>
  <si>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</si>
  <si>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</si>
  <si>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</si>
  <si>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</si>
  <si>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</si>
  <si>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</si>
  <si>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</si>
  <si>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</si>
  <si>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</si>
  <si>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</si>
  <si>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</si>
  <si>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</si>
  <si>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</si>
  <si>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</si>
  <si>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</si>
  <si>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</si>
  <si>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</si>
  <si>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</si>
  <si>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</si>
  <si>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</si>
  <si>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</si>
  <si>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</si>
  <si>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</si>
  <si>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</si>
  <si>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</si>
  <si>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</si>
  <si>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</si>
  <si>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</si>
  <si>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</si>
  <si>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</si>
  <si>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</si>
  <si>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</si>
  <si>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</si>
  <si>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</si>
  <si>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</si>
  <si>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</si>
  <si>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</si>
  <si>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</si>
  <si>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</si>
  <si>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</si>
  <si>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</si>
  <si>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</si>
  <si>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</si>
  <si>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</si>
  <si>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</si>
  <si>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</si>
  <si>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</si>
  <si>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</si>
  <si>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</si>
  <si>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</si>
  <si>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</si>
  <si>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</si>
  <si>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</si>
  <si>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</si>
  <si>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</si>
  <si>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</si>
  <si>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</si>
  <si>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</si>
  <si>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</si>
  <si>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</si>
  <si>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</si>
  <si>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</si>
  <si>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</si>
  <si>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</si>
  <si>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</si>
  <si>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</si>
  <si>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</si>
  <si>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</si>
  <si>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</si>
  <si>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</si>
  <si>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</si>
  <si>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</si>
  <si>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</si>
  <si>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</si>
  <si>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</si>
  <si>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</si>
  <si>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</si>
  <si>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</si>
  <si>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</si>
  <si>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</si>
  <si>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</si>
  <si>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</si>
  <si>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</si>
  <si>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</si>
  <si>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</si>
  <si>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</si>
  <si>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</si>
  <si>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</si>
  <si>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</si>
  <si>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</si>
  <si>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</si>
  <si>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</si>
  <si>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</si>
  <si>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</si>
  <si>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</si>
  <si>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</si>
  <si>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</si>
  <si>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</si>
  <si>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</si>
  <si>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</si>
  <si>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</si>
  <si>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</si>
  <si>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</si>
  <si>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</si>
  <si>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</si>
  <si>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</si>
  <si>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</si>
  <si>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</si>
  <si>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</si>
  <si>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</si>
  <si>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</si>
  <si>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</si>
  <si>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</si>
  <si>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</si>
  <si>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</si>
  <si>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</si>
  <si>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</si>
  <si>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</si>
  <si>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</si>
  <si>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</si>
  <si>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</si>
  <si>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</si>
  <si>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</si>
  <si>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</si>
  <si>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</si>
  <si>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</si>
  <si>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</si>
  <si>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</si>
  <si>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</si>
  <si>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</si>
  <si>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</si>
  <si>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</si>
  <si>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</si>
  <si>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</si>
  <si>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</si>
  <si>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</si>
  <si>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</si>
  <si>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</si>
  <si>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</si>
  <si>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</si>
  <si>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</si>
  <si>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</si>
  <si>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</si>
  <si>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</si>
  <si>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</si>
  <si>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</si>
  <si>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</si>
  <si>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</si>
  <si>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</si>
  <si>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</si>
  <si>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</si>
  <si>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</si>
  <si>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</si>
  <si>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</si>
  <si>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</si>
  <si>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</si>
  <si>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</si>
  <si>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</si>
  <si>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</si>
  <si>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</si>
  <si>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</si>
  <si>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</si>
  <si>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</si>
  <si>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</si>
  <si>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</si>
  <si>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</si>
  <si>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</si>
  <si>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</si>
  <si>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</si>
  <si>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</si>
  <si>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</si>
  <si>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</si>
  <si>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</si>
  <si>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</si>
  <si>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</si>
  <si>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</si>
  <si>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</si>
  <si>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</si>
  <si>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</si>
  <si>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</si>
  <si>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</si>
  <si>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</si>
  <si>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</si>
  <si>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</si>
  <si>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</si>
  <si>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</si>
  <si>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</si>
  <si>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</si>
  <si>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</si>
  <si>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</si>
  <si>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</si>
  <si>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</si>
  <si>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</si>
  <si>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</si>
  <si>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</si>
  <si>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</si>
  <si>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</si>
  <si>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</si>
  <si>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</si>
  <si>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</si>
  <si>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</si>
  <si>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</si>
  <si>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</si>
  <si>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</si>
  <si>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</si>
  <si>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</si>
  <si>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</si>
  <si>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</si>
  <si>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</si>
  <si>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</si>
  <si>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</si>
  <si>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</si>
  <si>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</si>
  <si>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</si>
  <si>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</si>
  <si>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</si>
  <si>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</si>
  <si>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</si>
  <si>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</si>
  <si>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</si>
  <si>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</si>
  <si>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</si>
  <si>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</si>
  <si>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</si>
  <si>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</si>
  <si>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</si>
  <si>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</si>
  <si>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</si>
  <si>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</si>
  <si>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</si>
  <si>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</si>
  <si>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</si>
  <si>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</si>
  <si>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</si>
  <si>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</si>
  <si>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</si>
  <si>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</si>
  <si>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</si>
  <si>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</si>
  <si>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</si>
  <si>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</si>
  <si>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</si>
  <si>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</si>
  <si>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</si>
  <si>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</si>
  <si>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</si>
  <si>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</si>
  <si>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</si>
  <si>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</si>
  <si>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</si>
  <si>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</si>
  <si>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</si>
  <si>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</si>
  <si>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</si>
  <si>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</si>
  <si>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</si>
  <si>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</si>
  <si>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</si>
  <si>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</si>
  <si>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</si>
  <si>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</si>
  <si>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</si>
  <si>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</si>
  <si>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</si>
  <si>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</si>
  <si>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</si>
  <si>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</si>
  <si>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</si>
  <si>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</si>
  <si>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</si>
  <si>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</si>
  <si>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</si>
  <si>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</si>
  <si>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</si>
  <si>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</si>
  <si>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</si>
  <si>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</si>
  <si>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</si>
  <si>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</si>
  <si>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</si>
  <si>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</si>
  <si>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</si>
  <si>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</si>
  <si>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</si>
  <si>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</si>
  <si>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</si>
  <si>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</si>
  <si>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</si>
  <si>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</si>
  <si>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</si>
  <si>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</si>
  <si>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</si>
  <si>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</si>
  <si>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</si>
  <si>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</si>
  <si>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</si>
  <si>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</si>
  <si>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</si>
  <si>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</si>
  <si>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</si>
  <si>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</si>
  <si>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</si>
  <si>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</si>
  <si>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</si>
  <si>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</si>
  <si>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</si>
  <si>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</si>
  <si>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</si>
  <si>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</si>
  <si>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</si>
  <si>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</si>
  <si>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</si>
  <si>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</si>
  <si>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</si>
  <si>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</si>
  <si>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</si>
  <si>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</si>
  <si>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</si>
  <si>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</si>
  <si>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</si>
  <si>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</si>
  <si>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</si>
  <si>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</si>
  <si>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</si>
  <si>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</si>
  <si>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</si>
  <si>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</si>
  <si>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</si>
  <si>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</si>
  <si>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</si>
  <si>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</si>
  <si>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</si>
  <si>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</si>
  <si>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</si>
  <si>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</si>
  <si>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</si>
  <si>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</si>
  <si>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</si>
  <si>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</si>
  <si>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</si>
  <si>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</si>
  <si>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</si>
  <si>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</si>
  <si>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</si>
  <si>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</si>
  <si>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</si>
  <si>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</si>
  <si>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</si>
  <si>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</si>
  <si>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</si>
  <si>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</si>
  <si>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</si>
  <si>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</si>
  <si>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</si>
  <si>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</si>
  <si>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</si>
  <si>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</si>
  <si>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</si>
  <si>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</si>
  <si>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</si>
  <si>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</si>
  <si>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</si>
  <si>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</si>
  <si>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</si>
  <si>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</si>
  <si>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</si>
  <si>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</si>
  <si>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</si>
  <si>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</si>
  <si>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</si>
  <si>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</si>
  <si>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</si>
  <si>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</si>
  <si>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</si>
  <si>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</si>
  <si>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</si>
  <si>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</si>
  <si>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</si>
  <si>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</si>
  <si>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</si>
  <si>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</si>
  <si>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</si>
  <si>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</si>
  <si>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</si>
  <si>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</si>
  <si>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</si>
  <si>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</si>
  <si>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</si>
  <si>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</si>
  <si>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</si>
  <si>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</si>
  <si>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</si>
  <si>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</si>
  <si>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</si>
  <si>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</si>
  <si>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</si>
  <si>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</si>
  <si>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</si>
  <si>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</si>
  <si>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</si>
  <si>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</si>
  <si>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</si>
  <si>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</si>
  <si>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</si>
  <si>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</si>
  <si>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</si>
  <si>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</si>
  <si>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</si>
  <si>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</si>
  <si>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</si>
  <si>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</si>
  <si>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</si>
  <si>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</si>
  <si>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</si>
  <si>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</si>
  <si>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</si>
  <si>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</si>
  <si>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</si>
  <si>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</si>
  <si>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</si>
  <si>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</si>
  <si>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</si>
  <si>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</si>
  <si>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</si>
  <si>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</si>
  <si>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</si>
  <si>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</si>
  <si>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</si>
  <si>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</si>
  <si>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</si>
  <si>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</si>
  <si>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</si>
  <si>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</si>
  <si>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</si>
  <si>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</si>
  <si>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</si>
  <si>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</si>
  <si>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</si>
  <si>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</si>
  <si>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</si>
  <si>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</si>
  <si>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</si>
  <si>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</si>
  <si>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</si>
  <si>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</si>
  <si>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</si>
  <si>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</si>
  <si>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</si>
  <si>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</si>
  <si>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</si>
  <si>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</si>
  <si>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</si>
  <si>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</si>
  <si>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</si>
  <si>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</si>
  <si>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</si>
  <si>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</si>
  <si>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</si>
  <si>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</si>
  <si>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</si>
  <si>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</si>
  <si>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</si>
  <si>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</si>
  <si>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</si>
  <si>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</si>
  <si>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</si>
  <si>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</si>
  <si>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</si>
  <si>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</si>
  <si>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</si>
  <si>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</si>
  <si>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</si>
  <si>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</si>
  <si>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</si>
  <si>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</si>
  <si>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</si>
  <si>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</si>
  <si>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</si>
  <si>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</si>
  <si>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</si>
  <si>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</si>
  <si>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</si>
  <si>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</si>
  <si>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</si>
  <si>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</si>
  <si>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</si>
  <si>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</si>
  <si>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</si>
  <si>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</si>
  <si>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</si>
  <si>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</si>
  <si>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</si>
  <si>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</si>
  <si>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</si>
  <si>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</si>
  <si>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</si>
  <si>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</si>
  <si>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</si>
  <si>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</si>
  <si>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</si>
  <si>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</si>
  <si>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</si>
  <si>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</si>
  <si>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</si>
  <si>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</si>
  <si>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</si>
  <si>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</si>
  <si>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</si>
  <si>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</si>
  <si>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</si>
  <si>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</si>
  <si>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</si>
  <si>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</si>
  <si>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</si>
  <si>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</si>
  <si>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</si>
  <si>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</si>
  <si>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</si>
  <si>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</si>
  <si>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</si>
  <si>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</si>
  <si>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</si>
  <si>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</si>
  <si>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</si>
  <si>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</si>
  <si>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</si>
  <si>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</si>
  <si>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</si>
  <si>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</si>
  <si>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</si>
  <si>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</si>
  <si>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</si>
  <si>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</si>
  <si>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</si>
  <si>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</si>
  <si>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</si>
  <si>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</si>
  <si>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</si>
  <si>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</si>
  <si>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</si>
  <si>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</si>
  <si>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</si>
  <si>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</si>
  <si>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</si>
  <si>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</si>
  <si>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</si>
  <si>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</si>
  <si>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</si>
  <si>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</si>
  <si>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</si>
  <si>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</si>
  <si>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</si>
  <si>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</si>
  <si>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</si>
  <si>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</si>
  <si>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</si>
  <si>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</si>
  <si>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</si>
  <si>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</si>
  <si>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</si>
  <si>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</si>
  <si>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</si>
  <si>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</si>
  <si>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</si>
  <si>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</si>
  <si>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</si>
  <si>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</si>
  <si>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</si>
  <si>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</si>
  <si>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</si>
  <si>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</si>
  <si>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</si>
  <si>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</si>
  <si>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</si>
  <si>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</si>
  <si>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</si>
  <si>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</si>
  <si>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</si>
  <si>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</si>
  <si>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</si>
  <si>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</si>
  <si>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</si>
  <si>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</si>
  <si>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</si>
  <si>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</si>
  <si>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</si>
  <si>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</si>
  <si>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</si>
  <si>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</si>
  <si>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</si>
  <si>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</si>
  <si>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</si>
  <si>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</si>
  <si>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</si>
  <si>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</si>
  <si>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</si>
  <si>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</si>
  <si>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</si>
  <si>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</si>
  <si>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</si>
  <si>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</si>
  <si>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</si>
  <si>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</si>
  <si>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</si>
  <si>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</si>
  <si>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</si>
  <si>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</si>
  <si>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</si>
  <si>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</si>
  <si>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</si>
  <si>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</si>
  <si>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</si>
  <si>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</si>
  <si>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</si>
  <si>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</si>
  <si>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</si>
  <si>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</si>
  <si>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</si>
  <si>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</si>
  <si>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</si>
  <si>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</si>
  <si>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</si>
  <si>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</si>
  <si>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</si>
  <si>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</si>
  <si>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</si>
  <si>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</si>
  <si>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</si>
  <si>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</si>
  <si>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</si>
  <si>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</si>
  <si>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</si>
  <si>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</si>
  <si>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</si>
  <si>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</si>
  <si>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</si>
  <si>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</si>
  <si>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</si>
  <si>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</si>
  <si>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</si>
  <si>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</si>
  <si>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</si>
  <si>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</si>
  <si>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</si>
  <si>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</si>
  <si>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</si>
  <si>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</si>
  <si>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</si>
  <si>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</si>
  <si>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</si>
  <si>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</si>
  <si>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</si>
  <si>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</si>
  <si>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</si>
  <si>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</si>
  <si>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</si>
  <si>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</si>
  <si>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</si>
  <si>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</si>
  <si>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</si>
  <si>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</si>
  <si>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</si>
  <si>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</si>
  <si>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</si>
  <si>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</si>
  <si>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</si>
  <si>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</si>
  <si>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</si>
  <si>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</si>
  <si>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</si>
  <si>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</si>
  <si>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</si>
  <si>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</si>
  <si>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</si>
  <si>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</si>
  <si>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</si>
  <si>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</si>
  <si>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</si>
  <si>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</si>
  <si>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</si>
  <si>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</si>
  <si>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</si>
  <si>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</si>
  <si>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</si>
  <si>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</si>
  <si>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</si>
  <si>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</si>
  <si>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</si>
  <si>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</si>
  <si>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</si>
  <si>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</si>
  <si>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</si>
  <si>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</si>
  <si>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</si>
  <si>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</si>
  <si>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</si>
  <si>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</si>
  <si>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</si>
  <si>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</si>
  <si>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</si>
  <si>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</si>
  <si>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</si>
  <si>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</si>
  <si>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</si>
  <si>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</si>
  <si>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</si>
  <si>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</si>
  <si>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</si>
  <si>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</si>
  <si>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</si>
  <si>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</si>
  <si>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</si>
  <si>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</si>
  <si>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</si>
  <si>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</si>
  <si>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</si>
  <si>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</si>
  <si>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</si>
  <si>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</si>
  <si>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</si>
  <si>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</si>
  <si>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</si>
  <si>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</si>
  <si>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</si>
  <si>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</si>
  <si>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</si>
  <si>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</si>
  <si>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</si>
  <si>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</si>
  <si>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</si>
  <si>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</si>
  <si>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</si>
  <si>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</si>
  <si>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</si>
  <si>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</si>
  <si>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</si>
  <si>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</si>
  <si>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</si>
  <si>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</si>
  <si>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</si>
  <si>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</si>
  <si>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</si>
  <si>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</si>
  <si>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</si>
  <si>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</si>
  <si>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</si>
  <si>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</si>
  <si>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</si>
  <si>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</si>
  <si>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</si>
  <si>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</si>
  <si>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</si>
  <si>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</si>
  <si>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</si>
  <si>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</si>
  <si>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</si>
  <si>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</si>
  <si>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</si>
  <si>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</si>
  <si>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</si>
  <si>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</si>
  <si>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</si>
  <si>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</si>
  <si>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</si>
  <si>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</si>
  <si>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</si>
  <si>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</si>
  <si>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</si>
  <si>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</si>
  <si>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</si>
  <si>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</si>
  <si>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</si>
  <si>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</si>
  <si>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</si>
  <si>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</si>
  <si>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</si>
  <si>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</si>
  <si>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</si>
  <si>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</si>
  <si>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</si>
  <si>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</si>
  <si>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</si>
  <si>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</si>
  <si>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</si>
  <si>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</si>
  <si>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</si>
  <si>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</si>
  <si>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</si>
  <si>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</si>
  <si>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</si>
  <si>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</si>
  <si>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</si>
  <si>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</si>
  <si>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</si>
  <si>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</si>
  <si>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</si>
  <si>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</si>
  <si>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</si>
  <si>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</si>
  <si>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</si>
  <si>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</si>
  <si>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</si>
  <si>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</si>
  <si>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</si>
  <si>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</si>
  <si>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</si>
  <si>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</si>
  <si>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</si>
  <si>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</si>
  <si>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</si>
  <si>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</si>
  <si>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</si>
  <si>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</si>
  <si>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</si>
  <si>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</si>
  <si>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</si>
  <si>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</si>
  <si>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</si>
  <si>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</si>
  <si>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</si>
  <si>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</si>
  <si>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</si>
  <si>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</si>
  <si>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</si>
  <si>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</si>
  <si>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</si>
  <si>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</si>
  <si>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</si>
  <si>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</si>
  <si>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</si>
  <si>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</si>
  <si>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</si>
  <si>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</si>
  <si>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</si>
  <si>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</si>
  <si>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</si>
  <si>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</si>
  <si>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</si>
  <si>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</si>
  <si>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</si>
  <si>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</si>
  <si>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</si>
  <si>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</si>
  <si>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</si>
  <si>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</si>
  <si>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</si>
  <si>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</si>
  <si>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</si>
  <si>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</si>
  <si>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</si>
  <si>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</si>
  <si>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</si>
  <si>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</si>
  <si>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</si>
  <si>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</si>
  <si>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</si>
  <si>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</si>
  <si>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</si>
  <si>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</si>
  <si>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</si>
  <si>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</si>
  <si>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</si>
  <si>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</si>
  <si>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</si>
  <si>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</si>
  <si>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</si>
  <si>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</si>
  <si>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</si>
  <si>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</si>
  <si>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</si>
  <si>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</si>
  <si>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</si>
  <si>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</si>
  <si>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</si>
  <si>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</si>
  <si>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</si>
  <si>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</si>
  <si>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</si>
  <si>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</si>
  <si>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</si>
  <si>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</si>
  <si>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</si>
  <si>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</si>
  <si>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</si>
  <si>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</si>
  <si>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</si>
  <si>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</si>
  <si>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</si>
  <si>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</si>
  <si>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</si>
  <si>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</si>
  <si>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</si>
  <si>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</si>
  <si>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</si>
  <si>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</si>
  <si>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</si>
  <si>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</si>
  <si>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</si>
  <si>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</si>
  <si>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</si>
  <si>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</si>
  <si>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</si>
  <si>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</si>
  <si>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</si>
  <si>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</si>
  <si>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</si>
  <si>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</si>
  <si>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</si>
  <si>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</si>
  <si>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</si>
  <si>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</si>
  <si>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</si>
  <si>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</si>
  <si>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</si>
  <si>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</si>
  <si>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</si>
  <si>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</si>
  <si>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</si>
  <si>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</si>
  <si>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</si>
  <si>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</si>
  <si>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</si>
  <si>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</si>
  <si>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</si>
  <si>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</si>
  <si>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</si>
  <si>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</si>
  <si>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</si>
  <si>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</si>
  <si>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</si>
  <si>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</si>
  <si>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</si>
  <si>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</si>
  <si>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</si>
  <si>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</si>
  <si>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</si>
  <si>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</si>
  <si>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</si>
  <si>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</si>
  <si>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</si>
  <si>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</si>
  <si>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</si>
  <si>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</si>
  <si>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</si>
  <si>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</si>
  <si>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</si>
  <si>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</si>
  <si>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</si>
  <si>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</si>
  <si>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</si>
  <si>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</si>
  <si>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</si>
  <si>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</si>
  <si>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</si>
  <si>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</si>
  <si>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</si>
  <si>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</si>
  <si>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</si>
  <si>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</si>
  <si>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</si>
  <si>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</si>
  <si>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</si>
  <si>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</si>
  <si>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</si>
  <si>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</si>
  <si>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</si>
  <si>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</si>
  <si>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</si>
  <si>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</si>
  <si>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</si>
  <si>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</si>
  <si>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</si>
  <si>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</si>
  <si>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</si>
  <si>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</si>
  <si>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</si>
  <si>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</si>
  <si>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</si>
  <si>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</si>
  <si>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</si>
  <si>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</si>
  <si>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</si>
  <si>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</si>
  <si>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</si>
  <si>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</si>
  <si>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</si>
  <si>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</si>
  <si>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</si>
  <si>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</si>
  <si>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</si>
  <si>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</si>
  <si>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</si>
  <si>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</si>
  <si>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</si>
  <si>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</si>
  <si>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</si>
  <si>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</si>
  <si>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</si>
  <si>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</si>
  <si>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</si>
  <si>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</si>
  <si>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</si>
  <si>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</si>
  <si>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</si>
  <si>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</si>
  <si>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</si>
  <si>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</si>
  <si>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</si>
  <si>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</si>
  <si>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</si>
  <si>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</si>
  <si>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</si>
  <si>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</si>
  <si>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</si>
  <si>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</si>
  <si>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</si>
  <si>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</si>
  <si>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</si>
  <si>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</si>
  <si>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</si>
  <si>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</si>
  <si>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</si>
  <si>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</si>
  <si>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</si>
  <si>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</si>
  <si>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</si>
  <si>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</si>
  <si>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</si>
  <si>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</si>
  <si>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</si>
  <si>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</si>
  <si>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</si>
  <si>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</si>
  <si>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</si>
  <si>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</si>
  <si>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</si>
  <si>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</si>
  <si>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</si>
  <si>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</si>
  <si>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</si>
  <si>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</si>
  <si>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</si>
  <si>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</si>
  <si>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</si>
  <si>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</si>
  <si>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</si>
  <si>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</si>
  <si>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</si>
  <si>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</si>
  <si>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</si>
  <si>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</si>
  <si>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</si>
  <si>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</si>
  <si>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</si>
  <si>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</si>
  <si>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</si>
  <si>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</si>
  <si>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</si>
  <si>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</si>
  <si>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</si>
  <si>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</si>
  <si>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</si>
  <si>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</si>
  <si>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</si>
  <si>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</si>
  <si>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</si>
  <si>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</si>
  <si>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</si>
  <si>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</si>
  <si>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</si>
  <si>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</si>
  <si>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</si>
  <si>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</si>
  <si>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</si>
  <si>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</si>
  <si>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</si>
  <si>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</si>
  <si>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</si>
  <si>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</si>
  <si>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</si>
  <si>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</si>
  <si>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</si>
  <si>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</si>
  <si>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</si>
  <si>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</si>
  <si>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</si>
  <si>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</si>
  <si>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</si>
  <si>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</si>
  <si>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</si>
  <si>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</si>
  <si>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</si>
  <si>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</si>
  <si>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</si>
  <si>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</si>
  <si>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</si>
  <si>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</si>
  <si>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</si>
  <si>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</si>
  <si>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</si>
  <si>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</si>
  <si>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</si>
  <si>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</si>
  <si>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</si>
  <si>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</si>
  <si>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</si>
  <si>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</si>
  <si>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</si>
  <si>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</si>
  <si>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</si>
  <si>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</si>
  <si>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</si>
  <si>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</si>
  <si>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</si>
  <si>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</si>
  <si>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</si>
  <si>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</si>
  <si>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</si>
  <si>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</si>
  <si>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</si>
  <si>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</si>
  <si>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</si>
  <si>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</si>
  <si>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</si>
  <si>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</si>
  <si>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</si>
  <si>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</si>
  <si>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</si>
  <si>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</si>
  <si>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</si>
  <si>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</si>
  <si>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</si>
  <si>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</si>
  <si>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</si>
  <si>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</si>
  <si>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</si>
  <si>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</si>
  <si>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</si>
  <si>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</si>
  <si>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</si>
  <si>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</si>
  <si>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</si>
  <si>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</si>
  <si>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</si>
  <si>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</si>
  <si>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</si>
  <si>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</si>
  <si>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</si>
  <si>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</si>
  <si>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</si>
  <si>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</si>
  <si>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</si>
  <si>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</si>
  <si>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</si>
  <si>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</si>
  <si>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</si>
  <si>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</si>
  <si>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</si>
  <si>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</si>
  <si>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</si>
  <si>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</si>
  <si>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</si>
  <si>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</si>
  <si>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</si>
  <si>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</si>
  <si>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</si>
  <si>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</si>
  <si>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</si>
  <si>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</si>
  <si>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</si>
  <si>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</si>
  <si>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</si>
  <si>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</si>
  <si>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</si>
  <si>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</si>
  <si>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</si>
  <si>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</si>
  <si>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</si>
  <si>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</si>
  <si>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</si>
  <si>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</si>
  <si>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</si>
  <si>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</si>
  <si>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</si>
  <si>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</si>
  <si>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</si>
  <si>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</si>
  <si>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</si>
  <si>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</si>
  <si>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</si>
  <si>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</si>
  <si>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</si>
  <si>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</si>
  <si>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</si>
  <si>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</si>
  <si>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</si>
  <si>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</si>
  <si>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</si>
  <si>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</si>
  <si>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</si>
  <si>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</si>
  <si>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</si>
  <si>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</si>
  <si>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</si>
  <si>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</si>
  <si>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</si>
  <si>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</si>
  <si>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</si>
  <si>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</si>
  <si>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</si>
  <si>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</si>
  <si>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</si>
  <si>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</si>
  <si>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</si>
  <si>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</si>
  <si>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</si>
  <si>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</si>
  <si>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</si>
  <si>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</si>
  <si>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</si>
  <si>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</si>
  <si>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</si>
  <si>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</si>
  <si>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</si>
  <si>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</si>
  <si>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</si>
  <si>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</si>
  <si>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</si>
  <si>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</si>
  <si>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</si>
  <si>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</si>
  <si>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</si>
  <si>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</si>
  <si>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</si>
  <si>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</si>
  <si>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</si>
  <si>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</si>
  <si>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</si>
  <si>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</si>
  <si>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</si>
  <si>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</si>
  <si>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</si>
  <si>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</si>
  <si>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</si>
  <si>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</si>
  <si>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</si>
  <si>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</si>
  <si>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</si>
  <si>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</si>
  <si>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</si>
  <si>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</si>
  <si>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</si>
  <si>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</si>
  <si>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</si>
  <si>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</si>
  <si>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</si>
  <si>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</si>
  <si>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</si>
  <si>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</si>
  <si>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</si>
  <si>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</si>
  <si>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</si>
  <si>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</si>
  <si>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</si>
  <si>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</si>
  <si>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</si>
  <si>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</si>
  <si>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</si>
  <si>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</si>
  <si>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</si>
  <si>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</si>
  <si>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</si>
  <si>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</si>
  <si>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</si>
  <si>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</si>
  <si>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</si>
  <si>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</si>
  <si>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</si>
  <si>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</si>
  <si>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</si>
  <si>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</si>
  <si>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</si>
  <si>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</si>
  <si>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</si>
  <si>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</si>
  <si>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</si>
  <si>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</si>
  <si>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</si>
  <si>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</si>
  <si>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</si>
  <si>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</si>
  <si>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</si>
  <si>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</si>
  <si>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</si>
  <si>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</si>
  <si>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</si>
  <si>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</si>
  <si>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</si>
  <si>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</si>
  <si>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</si>
  <si>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</si>
  <si>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</si>
  <si>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</si>
  <si>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</si>
  <si>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</si>
  <si>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</si>
  <si>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</si>
  <si>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</si>
  <si>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</si>
  <si>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</si>
  <si>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</si>
  <si>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</si>
  <si>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</si>
  <si>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</si>
  <si>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</si>
  <si>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</si>
  <si>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</si>
  <si>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</si>
  <si>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</si>
  <si>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</si>
  <si>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</si>
  <si>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</si>
  <si>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</si>
  <si>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</si>
  <si>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</si>
  <si>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</si>
  <si>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</si>
  <si>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</si>
  <si>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</si>
  <si>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</si>
  <si>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</si>
  <si>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</si>
  <si>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</si>
  <si>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</si>
  <si>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</si>
  <si>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</si>
  <si>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</si>
  <si>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</si>
  <si>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</si>
  <si>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</si>
  <si>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</si>
  <si>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</si>
  <si>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</si>
  <si>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</si>
  <si>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</si>
  <si>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</si>
  <si>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</si>
  <si>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</si>
  <si>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</si>
  <si>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</si>
  <si>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</si>
  <si>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</si>
  <si>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</si>
  <si>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</si>
  <si>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</si>
  <si>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</si>
  <si>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</si>
  <si>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</si>
  <si>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</si>
  <si>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</si>
  <si>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</si>
  <si>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</si>
  <si>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</si>
  <si>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</si>
  <si>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</si>
  <si>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</si>
  <si>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</si>
  <si>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</si>
  <si>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</si>
  <si>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</si>
  <si>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</si>
  <si>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</si>
  <si>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</si>
  <si>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</si>
  <si>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</si>
  <si>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</si>
  <si>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</si>
  <si>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</si>
  <si>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</si>
  <si>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</si>
  <si>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</si>
  <si>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</si>
  <si>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</si>
  <si>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</si>
  <si>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</si>
  <si>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</si>
  <si>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</si>
  <si>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</si>
  <si>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</si>
  <si>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</si>
  <si>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</si>
  <si>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</si>
  <si>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</si>
  <si>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</si>
  <si>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</si>
  <si>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</si>
  <si>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</si>
  <si>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</si>
  <si>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</si>
  <si>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</si>
  <si>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</si>
  <si>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</si>
  <si>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</si>
  <si>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</si>
  <si>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</si>
  <si>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</si>
  <si>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</si>
  <si>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</si>
  <si>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</si>
  <si>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</si>
  <si>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</si>
  <si>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</si>
  <si>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</si>
  <si>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</si>
  <si>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</si>
  <si>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</si>
  <si>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</si>
  <si>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</si>
  <si>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</si>
  <si>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</si>
  <si>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</si>
  <si>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</si>
  <si>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</si>
  <si>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</si>
  <si>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</si>
  <si>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</si>
  <si>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</si>
  <si>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</si>
  <si>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</si>
  <si>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</si>
  <si>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</si>
  <si>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</si>
  <si>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</si>
  <si>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</si>
  <si>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</si>
  <si>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</si>
  <si>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</si>
  <si>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</si>
  <si>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</si>
  <si>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</si>
  <si>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</si>
  <si>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</si>
  <si>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</si>
  <si>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</si>
  <si>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</si>
  <si>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</si>
  <si>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</si>
  <si>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</si>
  <si>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</si>
  <si>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</si>
  <si>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</si>
  <si>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</si>
  <si>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</si>
  <si>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</si>
  <si>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</si>
  <si>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</si>
  <si>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</si>
  <si>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</si>
  <si>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</si>
  <si>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</si>
  <si>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</si>
  <si>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</si>
  <si>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</si>
  <si>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</si>
  <si>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</si>
  <si>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</si>
  <si>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</si>
  <si>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</si>
  <si>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</si>
  <si>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</si>
  <si>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</si>
  <si>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</si>
  <si>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</si>
  <si>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</si>
  <si>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</si>
  <si>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</si>
  <si>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</si>
  <si>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</si>
  <si>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</si>
  <si>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</si>
  <si>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</si>
  <si>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</si>
  <si>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</si>
  <si>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</si>
  <si>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</si>
  <si>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</si>
  <si>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</si>
  <si>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</si>
  <si>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</si>
  <si>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</si>
  <si>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</si>
  <si>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</si>
  <si>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</si>
  <si>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</si>
  <si>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</si>
  <si>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</si>
  <si>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</si>
  <si>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</si>
  <si>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</si>
  <si>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</si>
  <si>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</si>
  <si>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</si>
  <si>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</si>
  <si>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</si>
  <si>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</si>
  <si>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</si>
  <si>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</si>
  <si>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</si>
  <si>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</si>
  <si>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</si>
  <si>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</si>
  <si>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</si>
  <si>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</si>
  <si>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</si>
  <si>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</si>
  <si>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</si>
  <si>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</si>
  <si>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</si>
  <si>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</si>
  <si>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</si>
  <si>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</si>
  <si>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</si>
  <si>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</si>
  <si>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</si>
  <si>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</si>
  <si>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</si>
  <si>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</si>
  <si>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</si>
  <si>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</si>
  <si>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</si>
  <si>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</si>
  <si>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</si>
  <si>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</si>
  <si>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</si>
  <si>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</si>
  <si>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</si>
  <si>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</si>
  <si>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</si>
  <si>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</si>
  <si>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</si>
  <si>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</si>
  <si>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</si>
  <si>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</si>
  <si>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</si>
  <si>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</si>
  <si>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</si>
  <si>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</si>
  <si>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</si>
  <si>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</si>
  <si>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</si>
  <si>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</si>
  <si>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</si>
  <si>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</si>
  <si>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</si>
  <si>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</si>
  <si>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</si>
  <si>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</si>
  <si>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</si>
  <si>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</si>
  <si>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</si>
  <si>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</si>
  <si>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</si>
  <si>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</si>
  <si>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</si>
  <si>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</si>
  <si>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</si>
  <si>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</si>
  <si>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</si>
  <si>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</si>
  <si>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</si>
  <si>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</si>
  <si>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</si>
  <si>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</si>
  <si>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</si>
  <si>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</si>
  <si>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</si>
  <si>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</si>
  <si>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</si>
  <si>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</si>
  <si>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</si>
  <si>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</si>
  <si>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</si>
  <si>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</si>
  <si>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</si>
  <si>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</si>
  <si>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</si>
  <si>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</si>
  <si>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</si>
  <si>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</si>
  <si>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</si>
  <si>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</si>
  <si>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</si>
  <si>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</si>
  <si>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</si>
  <si>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</si>
  <si>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</si>
  <si>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</si>
  <si>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</si>
  <si>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</si>
  <si>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</si>
  <si>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</si>
  <si>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</si>
  <si>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</si>
  <si>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</si>
  <si>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</si>
  <si>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</si>
  <si>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</si>
  <si>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</si>
  <si>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</si>
  <si>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</si>
  <si>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</si>
  <si>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</si>
  <si>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</si>
  <si>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</si>
  <si>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</si>
  <si>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</si>
  <si>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</si>
  <si>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</si>
  <si>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</si>
  <si>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</si>
  <si>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</si>
  <si>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</si>
  <si>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</si>
  <si>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</si>
  <si>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</si>
  <si>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</si>
  <si>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</si>
  <si>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</si>
  <si>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</si>
  <si>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</si>
  <si>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</si>
  <si>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</si>
  <si>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</si>
  <si>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</si>
  <si>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</si>
  <si>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</si>
  <si>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</si>
  <si>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</si>
  <si>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</si>
  <si>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</si>
  <si>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</si>
  <si>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</si>
  <si>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</si>
  <si>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</si>
  <si>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</si>
  <si>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</si>
  <si>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</si>
  <si>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</si>
  <si>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</si>
  <si>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</si>
  <si>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</si>
  <si>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</si>
  <si>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</si>
  <si>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</si>
  <si>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</si>
  <si>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</si>
  <si>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</si>
  <si>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</si>
  <si>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</si>
  <si>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</si>
  <si>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</si>
  <si>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</si>
  <si>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</si>
  <si>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</si>
  <si>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</si>
  <si>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</si>
  <si>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</si>
  <si>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</si>
  <si>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</si>
  <si>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</si>
  <si>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</si>
  <si>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</si>
  <si>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</si>
  <si>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</si>
  <si>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</si>
  <si>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</si>
  <si>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</si>
  <si>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</si>
  <si>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</si>
  <si>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</si>
  <si>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</si>
  <si>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</si>
  <si>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</si>
  <si>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</si>
  <si>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</si>
  <si>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</si>
  <si>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</si>
  <si>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</si>
  <si>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</si>
  <si>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</si>
  <si>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</si>
  <si>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</si>
  <si>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</si>
  <si>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</si>
  <si>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</si>
  <si>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</si>
  <si>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</si>
  <si>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</si>
  <si>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</si>
  <si>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</si>
  <si>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</si>
  <si>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</si>
  <si>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</si>
  <si>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</si>
  <si>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</si>
  <si>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</si>
  <si>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</si>
  <si>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</si>
  <si>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</si>
  <si>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</si>
  <si>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</si>
  <si>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</si>
  <si>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</si>
  <si>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</si>
  <si>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</si>
  <si>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</si>
  <si>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</si>
  <si>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</si>
  <si>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</si>
  <si>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</si>
  <si>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</si>
  <si>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</si>
  <si>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</si>
  <si>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</si>
  <si>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</si>
  <si>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</si>
  <si>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</si>
  <si>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</si>
  <si>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</si>
  <si>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</si>
  <si>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</si>
  <si>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</si>
  <si>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</si>
  <si>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</si>
  <si>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</si>
  <si>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</si>
  <si>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</si>
  <si>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</si>
  <si>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</si>
  <si>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</si>
  <si>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</si>
  <si>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</si>
  <si>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</si>
  <si>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</si>
  <si>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</si>
  <si>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</si>
  <si>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</si>
  <si>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</si>
  <si>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</si>
  <si>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</si>
  <si>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</si>
  <si>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</si>
  <si>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</si>
  <si>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</si>
  <si>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</si>
  <si>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</si>
  <si>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</si>
  <si>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</si>
  <si>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</si>
  <si>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</si>
  <si>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</si>
  <si>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</si>
  <si>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</si>
  <si>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</si>
  <si>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</si>
  <si>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</si>
  <si>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</si>
  <si>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</si>
  <si>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</si>
  <si>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</si>
  <si>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</si>
  <si>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</si>
  <si>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</si>
  <si>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</si>
  <si>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</si>
  <si>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</si>
  <si>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</si>
  <si>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</si>
  <si>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</si>
  <si>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</si>
  <si>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</si>
  <si>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</si>
  <si>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</si>
  <si>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</si>
  <si>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</si>
  <si>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</si>
  <si>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</si>
  <si>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</si>
  <si>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</si>
  <si>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</si>
  <si>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</si>
  <si>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</si>
  <si>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</si>
  <si>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</si>
  <si>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</si>
  <si>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</si>
  <si>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</si>
  <si>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</si>
  <si>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</si>
  <si>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</si>
  <si>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</si>
  <si>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</si>
  <si>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</si>
  <si>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</si>
  <si>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</si>
  <si>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</si>
  <si>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</si>
  <si>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</si>
  <si>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</si>
  <si>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</si>
  <si>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</si>
  <si>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</si>
  <si>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</si>
  <si>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</si>
  <si>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</si>
  <si>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</si>
  <si>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</si>
  <si>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</si>
  <si>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</si>
  <si>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</si>
  <si>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</si>
  <si>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</si>
  <si>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</si>
  <si>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</si>
  <si>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</si>
  <si>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</si>
  <si>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</si>
  <si>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</si>
  <si>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</si>
  <si>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</si>
  <si>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</si>
  <si>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</si>
  <si>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</si>
  <si>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</si>
  <si>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</si>
  <si>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</si>
  <si>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</si>
  <si>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</si>
  <si>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</si>
  <si>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</si>
  <si>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</si>
  <si>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</si>
  <si>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</si>
  <si>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</si>
  <si>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</si>
  <si>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</si>
  <si>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</si>
  <si>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</si>
  <si>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</si>
  <si>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</si>
  <si>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</si>
  <si>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</si>
  <si>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</si>
  <si>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</si>
  <si>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</si>
  <si>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</si>
  <si>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</si>
  <si>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</si>
  <si>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</si>
  <si>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</si>
  <si>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</si>
  <si>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</si>
  <si>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</si>
  <si>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</si>
  <si>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</si>
  <si>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</si>
  <si>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</si>
  <si>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</si>
  <si>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</si>
  <si>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</si>
  <si>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</si>
  <si>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</si>
  <si>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</si>
  <si>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</si>
  <si>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</si>
  <si>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</si>
  <si>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</si>
  <si>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</si>
  <si>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</si>
  <si>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</si>
  <si>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</si>
  <si>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</si>
  <si>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</si>
  <si>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</si>
  <si>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</si>
  <si>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</si>
  <si>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</si>
  <si>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</si>
  <si>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</si>
  <si>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</si>
  <si>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</si>
  <si>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</si>
  <si>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</si>
  <si>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</si>
  <si>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</si>
  <si>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</si>
  <si>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</si>
  <si>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</si>
  <si>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</si>
  <si>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</si>
  <si>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</si>
  <si>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</si>
  <si>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</si>
  <si>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</si>
  <si>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</si>
  <si>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</si>
  <si>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</si>
  <si>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</si>
  <si>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</si>
  <si>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</si>
  <si>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</si>
  <si>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</si>
  <si>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</si>
  <si>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</si>
  <si>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</si>
  <si>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</si>
  <si>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</si>
  <si>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</si>
  <si>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</si>
  <si>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</si>
  <si>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</si>
  <si>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</si>
  <si>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</si>
  <si>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</si>
  <si>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</si>
  <si>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</si>
  <si>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</si>
  <si>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</si>
  <si>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</si>
  <si>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</si>
  <si>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</si>
  <si>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</si>
  <si>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</si>
  <si>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</si>
  <si>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</si>
  <si>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</si>
  <si>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</si>
  <si>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</si>
  <si>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</si>
  <si>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</si>
  <si>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</si>
  <si>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</si>
  <si>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</si>
  <si>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</si>
  <si>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</si>
  <si>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</si>
  <si>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</si>
  <si>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</si>
  <si>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</si>
  <si>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</si>
  <si>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</si>
  <si>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</si>
  <si>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</si>
  <si>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</si>
  <si>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</si>
  <si>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</si>
  <si>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</si>
  <si>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</si>
  <si>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</si>
  <si>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</si>
  <si>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</si>
  <si>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</si>
  <si>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</si>
  <si>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</si>
  <si>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</si>
  <si>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</si>
  <si>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</si>
  <si>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</si>
  <si>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</si>
  <si>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</si>
  <si>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</si>
  <si>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</si>
  <si>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</si>
  <si>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</si>
  <si>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</si>
  <si>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</si>
  <si>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</si>
  <si>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</si>
  <si>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</si>
  <si>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</si>
  <si>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</si>
  <si>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</si>
  <si>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</si>
  <si>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</si>
  <si>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</si>
  <si>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</si>
  <si>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</si>
  <si>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</si>
  <si>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</si>
  <si>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</si>
  <si>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</si>
  <si>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</si>
  <si>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</si>
  <si>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</si>
  <si>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</si>
  <si>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</si>
  <si>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</si>
  <si>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</si>
  <si>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</si>
  <si>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</si>
  <si>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</si>
  <si>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</si>
  <si>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</si>
  <si>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</si>
  <si>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</si>
  <si>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</si>
  <si>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</si>
  <si>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</si>
  <si>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</si>
  <si>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</si>
  <si>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</si>
  <si>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</si>
  <si>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</si>
  <si>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</si>
  <si>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</si>
  <si>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</si>
  <si>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</si>
  <si>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</si>
  <si>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</si>
  <si>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</si>
  <si>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</si>
  <si>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</si>
  <si>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</si>
  <si>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</si>
  <si>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</si>
  <si>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</si>
  <si>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</si>
  <si>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</si>
  <si>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</si>
  <si>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</si>
  <si>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</si>
  <si>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</si>
  <si>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</si>
  <si>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</si>
  <si>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</si>
  <si>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</si>
  <si>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</si>
  <si>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</si>
  <si>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</si>
  <si>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</si>
  <si>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</si>
  <si>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</si>
  <si>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</si>
  <si>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</si>
  <si>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</si>
  <si>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</si>
  <si>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</si>
  <si>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</si>
  <si>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</si>
  <si>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</si>
  <si>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</si>
  <si>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</si>
  <si>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</si>
  <si>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</si>
  <si>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</si>
  <si>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</si>
  <si>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</si>
  <si>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</si>
  <si>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</si>
  <si>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</si>
  <si>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</si>
  <si>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</si>
  <si>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</si>
  <si>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</si>
  <si>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</si>
  <si>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</si>
  <si>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</si>
  <si>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</si>
  <si>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</si>
  <si>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</si>
  <si>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</si>
  <si>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</si>
  <si>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</si>
  <si>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</si>
  <si>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</si>
  <si>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</si>
  <si>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</si>
  <si>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</si>
  <si>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</si>
  <si>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</si>
  <si>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</si>
  <si>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</si>
  <si>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</si>
  <si>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</si>
  <si>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</si>
  <si>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</si>
  <si>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</si>
  <si>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</si>
  <si>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</si>
  <si>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</si>
  <si>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</si>
  <si>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</si>
  <si>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</si>
  <si>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</si>
  <si>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</si>
  <si>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</si>
  <si>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</si>
  <si>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</si>
  <si>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</si>
  <si>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</si>
  <si>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</si>
  <si>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</si>
  <si>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</si>
  <si>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</si>
  <si>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</si>
  <si>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</si>
  <si>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</si>
  <si>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</si>
  <si>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</si>
  <si>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</si>
  <si>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</si>
  <si>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</si>
  <si>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</si>
  <si>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</si>
  <si>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</si>
  <si>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</si>
  <si>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</si>
  <si>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</si>
  <si>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</si>
  <si>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</si>
  <si>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</si>
  <si>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</si>
  <si>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</si>
  <si>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</si>
  <si>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</si>
  <si>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</si>
  <si>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</si>
  <si>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</si>
  <si>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</si>
  <si>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</si>
  <si>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</si>
  <si>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</si>
  <si>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</si>
  <si>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</si>
  <si>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</si>
  <si>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</si>
  <si>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</si>
  <si>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</si>
  <si>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</si>
  <si>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</si>
  <si>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</si>
  <si>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</si>
  <si>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</si>
  <si>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</si>
  <si>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</si>
  <si>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</si>
  <si>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</si>
  <si>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</si>
  <si>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</si>
  <si>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</si>
  <si>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</si>
  <si>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</si>
  <si>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</si>
  <si>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</si>
  <si>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</si>
  <si>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</si>
  <si>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</si>
  <si>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</si>
  <si>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</si>
  <si>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</si>
  <si>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</si>
  <si>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</si>
  <si>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</si>
  <si>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</si>
  <si>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</si>
  <si>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</si>
  <si>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</si>
  <si>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</si>
  <si>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</si>
  <si>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</si>
  <si>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</si>
  <si>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</si>
  <si>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</si>
  <si>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</si>
  <si>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</si>
  <si>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</si>
  <si>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</si>
  <si>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</si>
  <si>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</si>
  <si>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</si>
  <si>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</si>
  <si>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</si>
  <si>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</si>
  <si>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</si>
  <si>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</si>
  <si>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</si>
  <si>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</si>
  <si>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</si>
  <si>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</si>
  <si>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</si>
  <si>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</si>
  <si>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</si>
  <si>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</si>
  <si>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</si>
  <si>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</si>
  <si>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</si>
  <si>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</si>
  <si>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</si>
  <si>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</si>
  <si>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</si>
  <si>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</si>
  <si>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</si>
  <si>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</si>
  <si>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</si>
  <si>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</si>
  <si>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</si>
  <si>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</si>
  <si>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</si>
  <si>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</si>
  <si>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</si>
  <si>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</si>
  <si>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</si>
  <si>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</si>
  <si>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</si>
  <si>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</si>
  <si>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</si>
  <si>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</si>
  <si>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</si>
  <si>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</si>
  <si>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</si>
  <si>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</si>
  <si>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</si>
  <si>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</si>
  <si>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</si>
  <si>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</si>
  <si>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</si>
  <si>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</si>
  <si>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</si>
  <si>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</si>
  <si>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</si>
  <si>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</si>
  <si>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</si>
  <si>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</si>
  <si>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</si>
  <si>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</si>
  <si>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</si>
  <si>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</si>
  <si>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</si>
  <si>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</si>
  <si>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</si>
  <si>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</si>
  <si>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</si>
  <si>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</si>
  <si>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</si>
  <si>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</si>
  <si>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</si>
  <si>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</si>
  <si>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</si>
  <si>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</si>
  <si>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</si>
  <si>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</si>
  <si>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</si>
  <si>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</si>
  <si>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</si>
  <si>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</si>
  <si>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</si>
  <si>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</si>
  <si>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</si>
  <si>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</si>
  <si>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</si>
  <si>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</si>
  <si>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</si>
  <si>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</si>
  <si>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</si>
  <si>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</si>
  <si>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</si>
  <si>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</si>
  <si>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</si>
  <si>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</si>
  <si>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</si>
  <si>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</si>
  <si>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</si>
  <si>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</si>
  <si>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</si>
  <si>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</si>
  <si>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</si>
  <si>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</si>
  <si>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</si>
  <si>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</si>
  <si>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</si>
  <si>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</si>
  <si>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</si>
  <si>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</si>
  <si>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</si>
  <si>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</si>
  <si>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</si>
  <si>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</si>
  <si>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</si>
  <si>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</si>
  <si>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</si>
  <si>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</si>
  <si>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</si>
  <si>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</si>
  <si>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</si>
  <si>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</si>
  <si>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</si>
  <si>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</si>
  <si>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</si>
  <si>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</si>
  <si>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</si>
  <si>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</si>
  <si>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</si>
  <si>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</si>
  <si>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</si>
  <si>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</si>
  <si>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</si>
  <si>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</si>
  <si>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</si>
  <si>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</si>
  <si>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</si>
  <si>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</si>
  <si>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</si>
  <si>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</si>
  <si>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</si>
  <si>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</si>
  <si>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</si>
  <si>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</si>
  <si>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</si>
  <si>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</si>
  <si>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</si>
  <si>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</si>
  <si>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</si>
  <si>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</si>
  <si>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</si>
  <si>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</si>
  <si>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</si>
  <si>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</si>
  <si>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</si>
  <si>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</si>
  <si>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</si>
  <si>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</si>
  <si>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</si>
  <si>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</si>
  <si>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</si>
  <si>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</si>
  <si>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</si>
  <si>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</si>
  <si>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</si>
  <si>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</si>
  <si>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</si>
  <si>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</si>
  <si>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</si>
  <si>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</si>
  <si>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</si>
  <si>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</si>
  <si>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</si>
  <si>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</si>
  <si>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</si>
  <si>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</si>
  <si>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</si>
  <si>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</si>
  <si>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</si>
  <si>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</si>
  <si>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</si>
  <si>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</si>
  <si>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</si>
  <si>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</si>
  <si>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</si>
  <si>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</si>
  <si>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</si>
  <si>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</si>
  <si>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</si>
  <si>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</si>
  <si>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</si>
  <si>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</si>
  <si>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</si>
  <si>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</si>
  <si>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</si>
  <si>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</si>
  <si>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</si>
  <si>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</si>
  <si>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</si>
  <si>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</si>
  <si>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</si>
  <si>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</si>
  <si>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</si>
  <si>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</si>
  <si>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</si>
  <si>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</si>
  <si>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</si>
  <si>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</si>
  <si>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</si>
  <si>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</si>
  <si>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</si>
  <si>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</si>
  <si>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</si>
  <si>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</si>
  <si>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</si>
  <si>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</si>
  <si>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</si>
  <si>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</si>
  <si>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</si>
  <si>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</si>
  <si>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</si>
  <si>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</si>
  <si>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</si>
  <si>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</si>
  <si>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</si>
  <si>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</si>
  <si>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</si>
  <si>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</si>
  <si>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</si>
  <si>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</si>
  <si>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</si>
  <si>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</si>
  <si>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</si>
  <si>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</si>
  <si>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</si>
  <si>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</si>
  <si>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</si>
  <si>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</si>
  <si>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</si>
  <si>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</si>
  <si>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</si>
  <si>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</si>
  <si>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</si>
  <si>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</si>
  <si>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</si>
  <si>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</si>
  <si>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</si>
  <si>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</si>
  <si>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</si>
  <si>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</si>
  <si>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</si>
  <si>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</si>
  <si>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</si>
  <si>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</si>
  <si>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</si>
  <si>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</si>
  <si>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</si>
  <si>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</si>
  <si>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</si>
  <si>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</si>
  <si>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</si>
  <si>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</si>
  <si>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</si>
  <si>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</si>
  <si>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</si>
  <si>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</si>
  <si>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</si>
  <si>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</si>
  <si>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</si>
  <si>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</si>
  <si>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</si>
  <si>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</si>
  <si>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</si>
  <si>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</si>
  <si>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</si>
  <si>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</si>
  <si>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</si>
  <si>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</si>
  <si>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</si>
  <si>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</si>
  <si>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</si>
  <si>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</si>
  <si>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</si>
  <si>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</si>
  <si>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</si>
  <si>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</si>
  <si>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</si>
  <si>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</si>
  <si>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</si>
  <si>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</si>
  <si>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</si>
  <si>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</si>
  <si>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</si>
  <si>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</si>
  <si>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</si>
  <si>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</si>
  <si>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</si>
  <si>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</si>
  <si>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</si>
  <si>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</si>
  <si>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</si>
  <si>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</si>
  <si>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</si>
  <si>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</si>
  <si>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</si>
  <si>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</si>
  <si>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</si>
  <si>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</si>
  <si>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</si>
  <si>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</si>
  <si>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</si>
  <si>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</si>
  <si>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</si>
  <si>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</si>
  <si>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</si>
  <si>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</si>
  <si>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</si>
  <si>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</si>
  <si>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</si>
  <si>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</si>
  <si>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</si>
  <si>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</si>
  <si>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</si>
  <si>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</si>
  <si>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</si>
  <si>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</si>
  <si>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</si>
  <si>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</si>
  <si>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</si>
  <si>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</si>
  <si>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</si>
  <si>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</si>
  <si>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</si>
  <si>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</si>
  <si>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</si>
  <si>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</si>
  <si>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</si>
  <si>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</si>
  <si>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</si>
  <si>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</si>
  <si>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</si>
  <si>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</si>
  <si>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</si>
  <si>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</si>
  <si>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</si>
  <si>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</si>
  <si>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</si>
  <si>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</si>
  <si>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</si>
  <si>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</si>
  <si>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</si>
  <si>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</si>
  <si>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</si>
  <si>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</si>
  <si>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</si>
  <si>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</si>
  <si>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</si>
  <si>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</si>
  <si>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</si>
  <si>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</si>
  <si>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</si>
  <si>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</si>
  <si>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</si>
  <si>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</si>
  <si>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</si>
  <si>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</si>
  <si>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</si>
  <si>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</si>
  <si>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</si>
  <si>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</si>
  <si>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</si>
  <si>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</si>
  <si>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</si>
  <si>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</si>
  <si>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</si>
  <si>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</si>
  <si>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</si>
  <si>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</si>
  <si>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</si>
  <si>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</si>
  <si>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</si>
  <si>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</si>
  <si>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</si>
  <si>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</si>
  <si>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</si>
  <si>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</si>
  <si>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</si>
  <si>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</si>
  <si>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</si>
  <si>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</si>
  <si>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</si>
  <si>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</si>
  <si>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</si>
  <si>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</si>
  <si>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</si>
  <si>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</si>
  <si>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</si>
  <si>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</si>
  <si>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</si>
  <si>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</si>
  <si>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</si>
  <si>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</si>
  <si>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</si>
  <si>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</si>
  <si>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</si>
  <si>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</si>
  <si>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</si>
  <si>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</si>
  <si>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</si>
  <si>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</si>
  <si>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</si>
  <si>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</si>
  <si>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</si>
  <si>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</si>
  <si>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</si>
  <si>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</si>
  <si>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</si>
  <si>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</si>
  <si>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</si>
  <si>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</si>
  <si>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</si>
  <si>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</si>
  <si>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</si>
  <si>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</si>
  <si>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</si>
  <si>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</si>
  <si>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</si>
  <si>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</si>
  <si>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</si>
  <si>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</si>
  <si>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</si>
  <si>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</si>
  <si>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</si>
  <si>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</si>
  <si>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</si>
  <si>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</si>
  <si>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</si>
  <si>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</si>
  <si>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</si>
  <si>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</si>
  <si>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</si>
  <si>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</si>
  <si>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</si>
  <si>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</si>
  <si>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</si>
  <si>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</si>
  <si>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</si>
  <si>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</si>
  <si>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</si>
  <si>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</si>
  <si>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</si>
  <si>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</si>
  <si>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</si>
  <si>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</si>
  <si>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</si>
  <si>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</si>
  <si>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</si>
  <si>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</si>
  <si>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</si>
  <si>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</si>
  <si>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</si>
  <si>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</si>
  <si>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</si>
  <si>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</si>
  <si>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</si>
  <si>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</si>
  <si>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</si>
  <si>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</si>
  <si>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</si>
  <si>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</si>
  <si>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</si>
  <si>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</si>
  <si>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</si>
  <si>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</si>
  <si>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</si>
  <si>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</si>
  <si>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</si>
  <si>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</si>
  <si>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</si>
  <si>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</si>
  <si>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</si>
  <si>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</si>
  <si>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</si>
  <si>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</si>
  <si>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</si>
  <si>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</si>
  <si>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</si>
  <si>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</si>
  <si>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</si>
  <si>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</si>
  <si>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</si>
  <si>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</si>
  <si>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</si>
  <si>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</si>
  <si>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</si>
  <si>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</si>
  <si>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</si>
  <si>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</si>
  <si>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</si>
  <si>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</si>
  <si>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</si>
  <si>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</si>
  <si>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</si>
  <si>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</si>
  <si>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</si>
  <si>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</si>
  <si>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</si>
  <si>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</si>
  <si>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</si>
  <si>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</si>
  <si>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</si>
  <si>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</si>
  <si>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</si>
  <si>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</si>
  <si>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</si>
  <si>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</si>
  <si>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</si>
  <si>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</si>
  <si>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</si>
  <si>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</si>
  <si>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</si>
  <si>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</si>
  <si>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</si>
  <si>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</si>
  <si>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</si>
  <si>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</si>
  <si>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</si>
  <si>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</si>
  <si>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</si>
  <si>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</si>
  <si>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</si>
  <si>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</si>
  <si>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</si>
  <si>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</si>
  <si>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</si>
  <si>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</si>
  <si>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</si>
  <si>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</si>
  <si>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</si>
  <si>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</si>
  <si>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</si>
  <si>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</si>
  <si>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</si>
  <si>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</si>
  <si>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</si>
  <si>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</si>
  <si>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</si>
  <si>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</si>
  <si>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</si>
  <si>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</si>
  <si>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</si>
  <si>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</si>
  <si>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</si>
  <si>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</si>
  <si>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</si>
  <si>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</si>
  <si>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</si>
  <si>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</si>
  <si>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</si>
  <si>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</si>
  <si>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</si>
  <si>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</si>
  <si>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</si>
  <si>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</si>
  <si>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</si>
  <si>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</si>
  <si>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</si>
  <si>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</si>
  <si>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</si>
  <si>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</si>
  <si>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</si>
  <si>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</si>
  <si>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</si>
  <si>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</si>
  <si>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</si>
  <si>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</si>
  <si>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</si>
  <si>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</si>
  <si>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</si>
  <si>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</si>
  <si>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</si>
  <si>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</si>
  <si>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</si>
  <si>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</si>
  <si>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</si>
  <si>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</si>
  <si>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</si>
  <si>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</si>
  <si>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</si>
  <si>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</si>
  <si>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</si>
  <si>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</si>
  <si>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</si>
  <si>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</si>
  <si>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</si>
  <si>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</si>
  <si>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</si>
  <si>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</si>
  <si>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</si>
  <si>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</si>
  <si>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</si>
  <si>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</si>
  <si>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</si>
  <si>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</si>
  <si>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</si>
  <si>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</si>
  <si>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</si>
  <si>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</si>
  <si>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</si>
  <si>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</si>
  <si>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</si>
  <si>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</si>
  <si>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</si>
  <si>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</si>
  <si>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</si>
  <si>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</si>
  <si>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</si>
  <si>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</si>
  <si>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</si>
  <si>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</si>
  <si>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</si>
  <si>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</si>
  <si>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</si>
  <si>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</si>
  <si>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</si>
  <si>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</si>
  <si>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</si>
  <si>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</si>
  <si>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</si>
  <si>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</si>
  <si>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</si>
  <si>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</si>
  <si>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</si>
  <si>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</si>
  <si>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</si>
  <si>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</si>
  <si>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</si>
  <si>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</si>
  <si>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</si>
  <si>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</si>
  <si>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</si>
  <si>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</si>
  <si>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</si>
  <si>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</si>
  <si>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</si>
  <si>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</si>
  <si>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</si>
  <si>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</si>
  <si>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</si>
  <si>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</si>
  <si>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</si>
  <si>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</si>
  <si>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</si>
  <si>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</si>
  <si>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</si>
  <si>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</si>
  <si>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</si>
  <si>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</si>
  <si>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</si>
  <si>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</si>
  <si>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</si>
  <si>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</si>
  <si>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</si>
  <si>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</si>
  <si>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</si>
  <si>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</si>
  <si>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</si>
  <si>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</si>
  <si>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</si>
  <si>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</si>
  <si>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</si>
  <si>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</si>
  <si>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</si>
  <si>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</si>
  <si>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</si>
  <si>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</si>
  <si>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</si>
  <si>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</si>
  <si>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</si>
  <si>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</si>
  <si>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</si>
  <si>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</si>
  <si>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</si>
  <si>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</si>
  <si>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</si>
  <si>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</si>
  <si>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</si>
  <si>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</si>
  <si>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</si>
  <si>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</si>
  <si>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</si>
  <si>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</si>
  <si>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</si>
  <si>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</si>
  <si>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</si>
  <si>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</si>
  <si>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</si>
  <si>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</si>
  <si>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</si>
  <si>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</si>
  <si>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</si>
  <si>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</si>
  <si>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</si>
  <si>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</si>
  <si>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</si>
  <si>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</si>
  <si>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</si>
  <si>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</si>
  <si>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</si>
  <si>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</si>
  <si>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</si>
  <si>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</si>
  <si>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</si>
  <si>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</si>
  <si>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</si>
  <si>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</si>
  <si>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</si>
  <si>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</si>
  <si>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</si>
  <si>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</si>
  <si>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</si>
  <si>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</si>
  <si>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</si>
  <si>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</si>
  <si>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</si>
  <si>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</si>
  <si>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</si>
  <si>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</si>
  <si>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</si>
  <si>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</si>
  <si>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</si>
  <si>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</si>
  <si>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</si>
  <si>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</si>
  <si>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</si>
  <si>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</si>
  <si>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</si>
  <si>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</si>
  <si>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</si>
  <si>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</si>
  <si>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</si>
  <si>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</si>
  <si>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</si>
  <si>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</si>
  <si>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</si>
  <si>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</si>
  <si>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</si>
  <si>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</si>
  <si>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</si>
  <si>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</si>
  <si>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</si>
  <si>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</si>
  <si>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</si>
  <si>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</si>
  <si>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</si>
  <si>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</si>
  <si>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</si>
  <si>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</si>
  <si>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</si>
  <si>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</si>
  <si>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</si>
  <si>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</si>
  <si>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</si>
  <si>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</si>
  <si>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</si>
  <si>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</si>
  <si>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</si>
  <si>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</si>
  <si>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</si>
  <si>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</si>
  <si>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</si>
  <si>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</si>
  <si>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</si>
  <si>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</si>
  <si>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</si>
  <si>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</si>
  <si>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</si>
  <si>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</si>
  <si>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</si>
  <si>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</si>
  <si>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</si>
  <si>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</si>
  <si>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</si>
  <si>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</si>
  <si>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</si>
  <si>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</si>
  <si>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</si>
  <si>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</si>
  <si>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</si>
  <si>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</si>
  <si>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</si>
  <si>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</si>
  <si>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</si>
  <si>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</si>
  <si>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</si>
  <si>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</si>
  <si>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</si>
  <si>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</si>
  <si>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</si>
  <si>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</si>
  <si>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</si>
  <si>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</si>
  <si>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</si>
  <si>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</si>
  <si>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</si>
  <si>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</si>
  <si>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</si>
  <si>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</si>
  <si>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</si>
  <si>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</si>
  <si>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</si>
  <si>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</si>
  <si>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</si>
  <si>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</si>
  <si>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</si>
  <si>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</si>
  <si>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</si>
  <si>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</si>
  <si>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</si>
  <si>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</si>
  <si>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</si>
  <si>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</si>
  <si>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</si>
  <si>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</si>
  <si>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</si>
  <si>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</si>
  <si>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</si>
  <si>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</si>
  <si>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</si>
  <si>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</si>
  <si>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</si>
  <si>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</si>
  <si>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</si>
  <si>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</si>
  <si>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</si>
  <si>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</si>
  <si>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</si>
  <si>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</si>
  <si>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</si>
  <si>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</si>
  <si>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</si>
  <si>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</si>
  <si>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</si>
  <si>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</si>
  <si>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</si>
  <si>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</si>
  <si>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</si>
  <si>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</si>
  <si>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</si>
  <si>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</si>
  <si>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</si>
  <si>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</si>
  <si>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</si>
  <si>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</si>
  <si>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</si>
  <si>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</si>
  <si>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</si>
  <si>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</si>
  <si>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</si>
  <si>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</si>
  <si>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</si>
  <si>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</si>
  <si>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</si>
  <si>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</si>
  <si>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</si>
  <si>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</si>
  <si>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</si>
  <si>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</si>
  <si>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</si>
  <si>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</si>
  <si>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</si>
  <si>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</si>
  <si>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</si>
  <si>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</si>
  <si>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</si>
  <si>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</si>
  <si>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</si>
  <si>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</si>
  <si>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</si>
  <si>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</si>
  <si>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</si>
  <si>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</si>
  <si>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</si>
  <si>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</si>
  <si>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</si>
  <si>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</si>
  <si>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</si>
  <si>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</si>
  <si>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</si>
  <si>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</si>
  <si>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</si>
  <si>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</si>
  <si>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</si>
  <si>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</si>
  <si>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</si>
  <si>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</si>
  <si>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</si>
  <si>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</si>
  <si>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</si>
  <si>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</si>
  <si>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</si>
  <si>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</si>
  <si>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</si>
  <si>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</si>
  <si>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</si>
  <si>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</si>
  <si>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</si>
  <si>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</si>
  <si>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</si>
  <si>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</si>
  <si>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</si>
  <si>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</si>
  <si>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</si>
  <si>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</si>
  <si>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</si>
  <si>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</si>
  <si>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</si>
  <si>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</si>
  <si>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</si>
  <si>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</si>
  <si>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</si>
  <si>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</si>
  <si>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</si>
  <si>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</si>
  <si>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</si>
  <si>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</si>
  <si>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</si>
  <si>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</si>
  <si>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</si>
  <si>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</si>
  <si>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</si>
  <si>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</si>
  <si>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</si>
  <si>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</si>
  <si>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</si>
  <si>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</si>
  <si>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</si>
  <si>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</si>
  <si>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</si>
  <si>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</si>
  <si>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</si>
  <si>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</si>
  <si>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</si>
  <si>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</si>
  <si>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</si>
  <si>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</si>
  <si>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</si>
  <si>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</si>
  <si>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</si>
  <si>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</si>
  <si>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</si>
  <si>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</si>
  <si>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</si>
  <si>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</si>
  <si>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</si>
  <si>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</si>
  <si>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</si>
  <si>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</si>
  <si>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</si>
  <si>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</si>
  <si>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</si>
  <si>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</si>
  <si>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</si>
  <si>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</si>
  <si>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</si>
  <si>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</si>
  <si>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</si>
  <si>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</si>
  <si>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</si>
  <si>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</si>
  <si>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</si>
  <si>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</si>
  <si>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</si>
  <si>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</si>
  <si>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</si>
  <si>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</si>
  <si>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</si>
  <si>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</si>
  <si>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</si>
  <si>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</si>
  <si>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</si>
  <si>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</si>
  <si>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</si>
  <si>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</si>
  <si>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</si>
  <si>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</si>
  <si>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</si>
  <si>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</si>
  <si>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</si>
  <si>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</si>
  <si>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</si>
  <si>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</si>
  <si>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</si>
  <si>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</si>
  <si>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</si>
  <si>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</si>
  <si>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</si>
  <si>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</si>
  <si>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</si>
  <si>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</si>
  <si>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</si>
  <si>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</si>
  <si>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</si>
  <si>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</si>
  <si>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</si>
  <si>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</si>
  <si>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</si>
  <si>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</si>
  <si>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</si>
  <si>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</si>
  <si>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</si>
  <si>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</si>
  <si>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</si>
  <si>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</si>
  <si>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</si>
  <si>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</si>
  <si>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</si>
  <si>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</si>
  <si>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</si>
  <si>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</si>
  <si>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</si>
  <si>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</si>
  <si>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</si>
  <si>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</si>
  <si>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</si>
  <si>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</si>
  <si>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</si>
  <si>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</si>
  <si>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</si>
  <si>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</si>
  <si>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</si>
  <si>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</si>
  <si>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</si>
  <si>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</si>
  <si>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</si>
  <si>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</si>
  <si>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</si>
  <si>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</si>
  <si>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</si>
  <si>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</si>
  <si>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</si>
  <si>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</si>
  <si>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</si>
  <si>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</si>
  <si>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</si>
  <si>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</si>
  <si>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</si>
  <si>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</si>
  <si>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</si>
  <si>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</si>
  <si>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</si>
  <si>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</si>
  <si>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</si>
  <si>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</si>
  <si>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</si>
  <si>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</si>
  <si>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</si>
  <si>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</si>
  <si>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</si>
  <si>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</si>
  <si>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</si>
  <si>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</si>
  <si>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</si>
  <si>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</si>
  <si>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</si>
  <si>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</si>
  <si>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</si>
  <si>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</si>
  <si>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</si>
  <si>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</si>
  <si>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</si>
  <si>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</si>
  <si>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</si>
  <si>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</si>
  <si>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</si>
  <si>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</si>
  <si>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</si>
  <si>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</si>
  <si>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</si>
  <si>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</si>
  <si>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</si>
  <si>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</si>
  <si>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</si>
  <si>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</si>
  <si>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</si>
  <si>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</si>
  <si>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</si>
  <si>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</si>
  <si>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</si>
  <si>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</si>
  <si>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</si>
  <si>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</si>
  <si>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</si>
  <si>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</si>
  <si>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</si>
  <si>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</si>
  <si>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</si>
  <si>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</si>
  <si>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</si>
  <si>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</si>
  <si>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</si>
  <si>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</si>
  <si>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</si>
  <si>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</si>
  <si>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</si>
  <si>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</si>
  <si>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</si>
  <si>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</si>
  <si>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</si>
  <si>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</si>
  <si>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</si>
  <si>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</si>
  <si>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</si>
  <si>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</si>
  <si>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</si>
  <si>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</si>
  <si>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</si>
  <si>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</si>
  <si>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</si>
  <si>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</si>
  <si>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</si>
  <si>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</si>
  <si>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</si>
  <si>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</si>
  <si>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</si>
  <si>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</si>
  <si>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</si>
  <si>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</si>
  <si>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</si>
  <si>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</si>
  <si>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</si>
  <si>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</si>
  <si>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</si>
  <si>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</si>
  <si>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</si>
  <si>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</si>
  <si>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</si>
  <si>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</si>
  <si>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</si>
  <si>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</si>
  <si>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</si>
  <si>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</si>
  <si>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</si>
  <si>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</si>
  <si>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</si>
  <si>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</si>
  <si>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</si>
  <si>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</si>
  <si>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PCM-20251107-00001232</t>
  </si>
  <si>
    <t>5G flapping due to power issue, Site night access list and team will check it early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</si>
</sst>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4" totalsRowShown="0" headerRowDxfId="141" dataDxfId="140" headerRowBorderDxfId="138" tableBorderDxfId="139" totalsRowBorderDxfId="137">
  <autoFilter ref="A1:CJ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5" totalsRowShown="0" headerRowDxfId="32" dataDxfId="31" headerRowBorderDxfId="29" tableBorderDxfId="30" totalsRowBorderDxfId="28">
  <autoFilter ref="A1:L1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305.97484814815107</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45968.923274074077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45968.923274074077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45968.923274074077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45968.923274074077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45968.923274074077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45968.923274074077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45968.923274074077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45968.923274074077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45968.923274074077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45968.923274074077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45968.923274074077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45968.923274074077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45968.923274074077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45968.923274074077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45968.923274074077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45968.923274074077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45968.923274074077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45968.923274074077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45968.923274074077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45968.923274074077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45968.923274074077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45968.923274074077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45968.923274074077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45968.923274074077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45968.923274074077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45968.923274074077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45968.923274074077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45968.923274074077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45968.923274074077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45968.923274074077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45968.923274074077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45968.923274074077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45968.923274074077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45968.923274074077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45968.923274074077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45968.923274074077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45968.923274074077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45968.923274074077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45968.923274074077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45968.923274074077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45968.923274074077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45968.923274074077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45968.923274074077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45968.923274074077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45968.923274074077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45968.923274074077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45968.923274074077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45968.923274074077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45968.923274074077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45968.923274074077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45968.923274074077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45968.923274074077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45968.923274074077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45968.923274074077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45968.923274074077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45968.923274074077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45968.923274074077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45968.923274074077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45968.923274074077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45968.923274074077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45968.923274074077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45968.923274074077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45968.923274074077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45968.923274074077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45968.923274074077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45968.923274074077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45968.923274074077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45968.923274074077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45968.923274074077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45968.923274074077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45968.923274074077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45968.923274074077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45968.923274074077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45968.923274074077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45968.923274074077</v>
      </c>
      <c r="H77" s="118"/>
      <c r="I77" s="116" t="str">
        <f>IFERROR(VLOOKUP(D77,DB!A:F,6,0),"")</f>
        <v/>
      </c>
      <c r="J77" s="116" t="str">
        <f>IFERROR(VLOOKUP(D77,DB!A:G,7,0),"")</f>
        <v/>
      </c>
      <c r="K77" s="120"/>
      <c r="L77" s="121" t="str">
        <f>IFERROR(VLOOKUP(D77,DB!A:I,9,0),"")</f>
        <v/>
      </c>
    </row>
    <row r="78" spans="1:12" ht="15" customHeight="1">
      <c r="A78" s="124"/>
      <c r="B78" s="125" t="str">
        <f>IFERROR(VLOOKUP(D78,DB!A:K,11,0),"")</f>
        <v/>
      </c>
      <c r="C78" s="125"/>
      <c r="D78" s="125"/>
      <c r="E78" s="126"/>
      <c r="F78" s="127"/>
      <c r="G78" s="128">
        <f ca="1">IFERROR(NOW()-F78,"")</f>
        <v>45968.923274074077</v>
      </c>
      <c r="H78" s="127"/>
      <c r="I78" s="125" t="str">
        <f>IFERROR(VLOOKUP(D78,DB!A:F,6,0),"")</f>
        <v/>
      </c>
      <c r="J78" s="125" t="str">
        <f>IFERROR(VLOOKUP(D78,DB!A:G,7,0),"")</f>
        <v/>
      </c>
      <c r="K78" s="129"/>
      <c r="L78" s="130" t="str">
        <f>IFERROR(VLOOKUP(D78,DB!A:I,9,0),"")</f>
        <v/>
      </c>
    </row>
  </sheetData>
  <customSheetViews>
    <customSheetView guid="{F6042A99-DD27-4453-835D-0834D95730CC}" filter="1" showAutoFilter="1">
      <pageMargins left="0" right="0" top="0" bottom="0" header="0" footer="0"/>
      <autoFilter ref="B1:M1" xr:uid="{917E9C1E-2F88-48FA-9ACC-2D1E51DD55B3}"/>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4"/>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143.92343611111573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45968.923274074077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45968.923274074077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45968.923274074077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45968.923274074077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45968.923274074077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45968.923274074077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45968.923274074077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45968.923274074077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45968.923274074077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45968.923274074077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45968.923274074077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45968.923274074077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45968.923274074077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45968.923274074077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45968.923274074077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45968.923274074077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45968.923274074077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45968.923274074077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45968.923274074077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45968.923274074077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45968.923274074077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45968.923274074077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45968.923274074077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45968.923274074077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45968.923274074077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45968.923274074077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45968.923274074077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45968.923274074077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45968.923274074077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45968.923274074077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45968.923274074077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45968.923274074077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45968.923274074077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45968.923274074077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45968.923274074077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45968.923274074077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45968.923274074077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45968.923274074077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45968.923274074077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45968.923274074077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45968.923274074077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45968.923274074077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45968.923274074077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45968.923274074077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45968.923274074077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45968.923274074077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45968.923274074077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45968.923274074077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45968.923274074077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45968.923274074077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45968.923274074077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45968.923274074077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45968.923274074077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45968.923274074077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45968.923274074077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45968.923274074077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45968.923274074077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45968.923274074077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45968.923274074077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45968.923274074077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45968.923274074077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45968.923274074077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45968.923274074077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45968.923274074077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45968.923274074077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45968.923274074077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45968.923274074077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45968.923274074077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45968.923274074077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45968.923274074077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37"/>
      <c r="B74" s="138" t="str">
        <f>IFERROR(VLOOKUP(D74,DB!A:K,11,0),"")</f>
        <v/>
      </c>
      <c r="C74" s="138"/>
      <c r="D74" s="138"/>
      <c r="E74" s="139"/>
      <c r="F74" s="140"/>
      <c r="G74" s="141">
        <f ca="1">IFERROR(NOW()-F74,"-")</f>
        <v>45968.923274074077</v>
      </c>
      <c r="H74" s="140"/>
      <c r="I74" s="138" t="str">
        <f>IFERROR(VLOOKUP(D74,DB!A:F,6,0),"")</f>
        <v/>
      </c>
      <c r="J74" s="138" t="str">
        <f>IFERROR(VLOOKUP(D74,DB!A:G,7,0),"")</f>
        <v/>
      </c>
      <c r="K74" s="142"/>
      <c r="L74" s="138" t="str">
        <f>IFERROR(VLOOKUP(D74,DB!A:I,9,0),"")</f>
        <v/>
      </c>
      <c r="M74" s="138"/>
      <c r="N74" s="138"/>
      <c r="O74" s="138"/>
      <c r="P74" s="138"/>
      <c r="Q74" s="138"/>
      <c r="R74" s="138"/>
      <c r="S74" s="138"/>
      <c r="T74" s="138"/>
      <c r="U74" s="138"/>
      <c r="V74" s="138"/>
      <c r="W74" s="138"/>
      <c r="X74" s="138"/>
      <c r="Y74" s="138"/>
      <c r="Z74" s="138"/>
      <c r="AA74" s="138"/>
      <c r="AB74" s="138"/>
      <c r="AC74" s="138"/>
      <c r="AD74" s="138"/>
      <c r="AE74" s="138"/>
      <c r="AF74" s="138"/>
      <c r="AG74" s="138"/>
      <c r="AH74" s="138"/>
      <c r="AI74" s="138"/>
      <c r="AJ74" s="138"/>
      <c r="AK74" s="138"/>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43"/>
    </row>
  </sheetData>
  <dataValidations count="2">
    <dataValidation allowBlank="1" showInputMessage="1" showErrorMessage="1" sqref="E1" xr:uid="{4D935161-CDD3-4592-B877-3FB59C99E142}"/>
    <dataValidation type="list" allowBlank="1" showInputMessage="1" showErrorMessage="1" sqref="E3:E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45968.923274074077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45968.923274074077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45968.923274074077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45968.923274074077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45968.923274074077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45968.923274074077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45968.923274074077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45968.923274074077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45968.923274074077</v>
      </c>
      <c r="H10" s="22" t="s">
        <v>39105</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45968.923274074077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45968.923274074077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45968.923274074077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45968.923274074077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45968.923274074077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45968.923274074077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45968.923274074077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45968.923274074077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45968.923274074077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45968.923274074077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45968.923274074077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45968.923274074077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39106</v>
      </c>
      <c r="D23" s="18"/>
      <c r="E23" s="18"/>
      <c r="F23" s="20"/>
      <c r="G23" s="21">
        <f t="shared" ref="G23:G86" ca="1" si="1">IFERROR(NOW()-F23,"-")</f>
        <v>45968.923274074077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45968.923274074077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45968.923274074077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45968.923274074077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45968.923274074077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45968.923274074077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45968.923274074077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45968.923274074077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45968.923274074077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45968.923274074077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45968.923274074077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45968.923274074077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45968.923274074077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45968.923274074077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45968.923274074077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45968.923274074077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45968.923274074077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45968.923274074077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45968.923274074077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45968.923274074077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45968.923274074077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45968.923274074077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45968.923274074077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45968.923274074077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45968.923274074077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45968.923274074077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45968.923274074077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45968.923274074077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45968.923274074077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45968.923274074077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45968.923274074077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45968.923274074077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45968.923274074077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45968.923274074077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45968.923274074077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45968.923274074077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45968.923274074077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45968.923274074077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45968.923274074077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45968.923274074077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45968.923274074077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45968.923274074077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45968.923274074077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45968.923274074077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45968.923274074077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45968.923274074077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45968.923274074077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45968.923274074077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45968.923274074077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45968.923274074077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45968.923274074077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45968.923274074077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45968.923274074077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45968.923274074077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45968.923274074077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45968.923274074077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45968.923274074077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45968.923274074077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45968.923274074077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45968.923274074077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45968.923274074077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45968.923274074077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45968.923274074077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45968.923274074077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45968.923274074077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45968.923274074077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45968.923274074077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45968.923274074077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45968.923274074077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45968.923274074077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45968.923274074077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45968.923274074077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45968.923274074077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45968.923274074077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45968.923274074077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45968.923274074077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45968.923274074077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45968.923274074077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45968.923274074077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45968.923274074077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45968.923274074077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45968.923274074077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45968.923274074077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45968.923274074077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45968.923274074077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45968.923274074077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45968.923274074077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45968.923274074077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45968.923274074077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45968.923274074077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45968.923274074077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45968.923274074077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45968.923274074077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45968.923274074077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45968.923274074077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45968.923274074077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45968.923274074077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45968.923274074077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45968.923274074077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45968.923274074077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45968.923274074077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45968.923274074077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45968.923274074077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45968.923274074077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45968.923274074077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45968.923274074077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45968.923274074077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45968.923274074077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45968.923274074077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45968.923274074077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45968.923274074077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45968.923274074077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45968.923274074077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45968.923274074077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45968.923274074077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45968.923274074077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45968.923274074077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45968.923274074077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45968.923274074077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45968.923274074077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45968.923274074077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45968.923274074077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45968.923274074077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45968.923274074077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45968.923274074077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45968.923274074077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45968.923274074077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45968.923274074077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45968.923274074077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45968.923274074077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45968.923274074077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45968.923274074077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45968.923274074077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45968.923274074077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45968.923274074077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45968.923274074077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45968.923274074077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45968.923274074077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45968.923274074077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45968.923274074077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45968.923274074077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45968.923274074077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45968.923274074077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45968.923274074077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45968.923274074077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45968.923274074077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45968.923274074077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45968.923274074077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45968.923274074077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45968.923274074077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45968.923274074077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45968.923274074077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45968.923274074077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45968.923274074077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45968.923274074077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45968.923274074077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45968.923274074077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45968.923274074077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45968.923274074077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45968.923274074077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45968.923274074077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45968.923274074077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45968.923274074077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45968.923274074077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45968.923274074077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45968.923274074077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45968.923274074077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45968.923274074077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45968.923274074077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45968.923274074077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45968.923274074077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45968.923274074077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45968.923274074077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45968.923274074077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45968.923274074077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45968.923274074077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45968.923274074077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45968.923274074077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45968.923274074077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45968.923274074077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45968.923274074077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45968.923274074077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45968.923274074077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45968.923274074077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45968.923274074077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45968.923274074077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45968.923274074077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45968.923274074077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45968.923274074077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45968.923274074077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45968.923274074077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45968.923274074077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45968.923274074077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45968.923274074077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45968.923274074077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45968.923274074077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45968.923274074077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45968.923274074077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45968.923274074077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45968.923274074077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45968.923274074077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45968.923274074077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45968.923274074077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45968.923274074077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45968.923274074077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45968.923274074077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45968.923274074077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45968.923274074077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45968.923274074077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45968.923274074077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45968.923274074077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45968.923274074077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45968.923274074077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45968.923274074077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45968.923274074077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45968.923274074077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45968.923274074077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45968.923274074077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45968.923274074077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45968.923274074077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45968.923274074077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45968.923274074077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45968.923274074077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45968.923274074077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45968.923274074077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45968.923274074077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45968.923274074077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45968.923274074077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45968.923274074077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45968.923274074077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45968.923274074077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45968.923274074077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45968.923274074077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45968.923274074077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45968.923274074077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45968.923274074077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45968.923274074077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45968.923274074077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45968.923274074077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45968.923274074077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45968.923274074077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45968.923274074077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45968.923274074077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45968.923274074077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45968.923274074077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45968.923274074077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45968.923274074077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45968.923274074077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45968.923274074077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45968.923274074077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45968.923274074077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45968.923274074077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45968.923274074077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45968.923274074077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45968.923274074077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45968.923274074077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45968.923274074077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45968.923274074077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45968.923274074077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45968.923274074077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45968.923274074077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45968.923274074077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45968.923274074077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45968.923274074077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45968.923274074077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45968.923274074077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45968.923274074077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45968.923274074077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45968.923274074077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45968.923274074077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45968.923274074077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45968.923274074077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45968.923274074077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45968.923274074077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45968.923274074077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45968.923274074077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45968.923274074077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45968.923274074077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45968.923274074077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45968.923274074077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45968.923274074077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45968.923274074077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45968.923274074077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45968.923274074077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45968.923274074077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45968.923274074077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45968.923274074077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45968.923274074077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45968.923274074077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45968.923274074077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45968.923274074077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45968.923274074077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45968.923274074077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45968.923274074077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45968.923274074077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45968.923274074077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45968.923274074077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45968.923274074077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45968.923274074077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45968.923274074077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45968.923274074077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45968.923274074077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45968.923274074077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45968.923274074077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45968.923274074077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45968.923274074077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45968.923274074077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45968.923274074077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45968.923274074077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45968.923274074077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45968.923274074077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45968.923274074077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45968.923274074077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45968.923274074077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45968.923274074077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45968.923274074077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45968.923274074077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45968.923274074077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45968.923274074077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45968.923274074077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45968.923274074077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45968.923274074077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45968.923274074077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45968.923274074077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45968.923274074077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45968.923274074077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45968.923274074077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45968.923274074077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45968.923274074077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45968.923274074077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45968.923274074077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45968.923274074077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45968.923274074077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45968.923274074077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45968.923274074077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45968.923274074077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45968.923274074077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45968.923274074077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45968.923274074077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45968.923274074077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45968.923274074077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45968.923274074077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45968.923274074077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45968.923274074077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45968.923274074077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45968.923274074077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45968.923274074077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45968.923274074077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45968.923274074077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45968.923274074077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45968.923274074077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45968.923274074077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45968.923274074077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45968.923274074077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45968.923274074077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45968.923274074077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45968.923274074077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45968.923274074077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45968.923274074077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45968.923274074077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45968.923274074077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45968.923274074077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45968.923274074077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45968.923274074077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45968.923274074077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45968.923274074077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45968.923274074077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45968.923274074077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45968.923274074077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45968.923274074077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45968.923274074077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45968.923274074077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45968.923274074077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45968.923274074077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45968.923274074077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45968.923274074077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45968.923274074077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45968.923274074077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45968.923274074077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45968.923274074077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45968.923274074077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45968.923274074077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45968.923274074077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45968.923274074077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45968.923274074077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45968.923274074077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45968.923274074077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45968.923274074077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45968.923274074077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45968.923274074077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45968.923274074077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45968.923274074077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45968.923274074077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45968.923274074077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45968.923274074077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45968.923274074077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45968.923274074077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45968.923274074077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45968.923274074077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45968.923274074077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45968.923274074077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45968.923274074077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45968.923274074077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45968.923274074077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45968.923274074077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45968.923274074077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45968.923274074077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45968.923274074077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45968.923274074077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45968.923274074077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45968.923274074077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45968.923274074077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45968.923274074077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45968.923274074077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45968.923274074077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45968.923274074077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45968.923274074077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45968.923274074077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45968.923274074077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45968.923274074077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45968.923274074077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45968.923274074077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45968.923274074077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45968.923274074077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45968.923274074077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45968.923274074077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45968.923274074077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45968.923274074077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45968.923274074077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45968.923274074077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45968.923274074077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45968.923274074077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45968.923274074077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45968.923274074077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45968.923274074077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45968.923274074077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45968.923274074077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45968.923274074077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45968.923274074077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45968.923274074077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45968.923274074077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45968.923274074077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45968.923274074077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45968.923274074077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45968.923274074077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45968.923274074077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45968.923274074077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45968.923274074077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45968.923274074077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45968.923274074077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45968.923274074077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45968.923274074077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45968.923274074077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45968.923274074077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45968.923274074077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45968.923274074077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45968.923274074077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45968.923274074077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45968.923274074077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45968.923274074077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45968.923274074077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45968.923274074077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45968.923274074077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45968.923274074077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45968.923274074077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45968.923274074077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45968.923274074077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45968.923274074077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45968.923274074077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45968.923274074077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45968.923274074077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45968.923274074077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45968.923274074077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45968.923274074077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45968.923274074077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45968.923274074077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45968.923274074077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45968.923274074077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45968.923274074077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45968.923274074077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45968.923274074077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45968.923274074077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45968.923274074077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45968.923274074077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45968.923274074077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45968.923274074077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45968.923274074077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45968.923274074077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45968.923274074077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45968.923274074077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45968.923274074077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45968.923274074077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45968.923274074077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45968.923274074077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45968.923274074077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45968.923274074077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45968.923274074077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45968.923274074077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45968.923274074077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45968.923274074077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45968.923274074077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45968.923274074077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45968.923274074077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45968.923274074077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45968.923274074077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45968.923274074077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45968.923274074077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45968.923274074077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45968.923274074077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45968.923274074077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45968.923274074077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45968.923274074077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45968.923274074077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45968.923274074077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45968.923274074077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45968.923274074077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45968.923274074077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45968.923274074077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45968.923274074077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45968.923274074077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45968.923274074077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45968.923274074077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45968.923274074077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45968.923274074077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45968.923274074077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45968.923274074077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45968.923274074077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45968.923274074077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45968.923274074077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45968.923274074077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45968.923274074077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45968.923274074077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45968.923274074077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45968.923274074077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45968.923274074077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45968.923274074077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45968.923274074077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45968.923274074077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45968.923274074077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45968.923274074077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45968.923274074077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45968.923274074077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45968.923274074077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45968.923274074077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45968.923274074077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45968.923274074077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45968.923274074077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45968.923274074077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45968.923274074077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45968.923274074077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45968.923274074077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45968.923274074077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45968.923274074077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45968.923274074077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45968.923274074077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45968.923274074077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45968.923274074077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45968.923274074077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45968.923274074077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45968.923274074077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45968.923274074077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45968.923274074077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45968.923274074077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45968.923274074077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45968.923274074077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45968.923274074077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45968.923274074077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45968.923274074077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45968.923274074077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45968.923274074077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45968.923274074077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45968.923274074077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45968.923274074077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45968.923274074077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45968.923274074077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45968.923274074077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45968.923274074077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45968.923274074077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45968.923274074077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45968.923274074077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45968.923274074077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45968.923274074077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45968.923274074077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45968.923274074077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45968.923274074077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45968.923274074077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45968.923274074077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45968.923274074077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45968.923274074077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45968.923274074077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45968.923274074077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45968.923274074077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45968.923274074077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45968.923274074077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45968.923274074077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45968.923274074077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45968.923274074077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45968.923274074077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45968.923274074077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45968.923274074077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45968.923274074077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45968.923274074077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45968.923274074077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45968.923274074077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45968.923274074077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45968.923274074077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45968.923274074077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45968.923274074077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45968.923274074077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45968.923274074077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45968.923274074077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45968.923274074077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45968.923274074077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45968.923274074077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45968.923274074077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45968.923274074077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45968.923274074077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45968.923274074077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45968.923274074077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45968.923274074077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45968.923274074077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45968.923274074077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45968.923274074077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45968.923274074077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45968.923274074077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45968.923274074077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45968.923274074077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45968.923274074077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45968.923274074077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45968.923274074077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45968.923274074077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45968.923274074077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45968.923274074077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45968.923274074077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45968.923274074077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45968.923274074077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45968.923274074077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45968.923274074077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45968.923274074077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45968.923274074077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45968.923274074077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45968.923274074077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45968.923274074077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45968.923274074077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45968.923274074077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45968.923274074077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45968.923274074077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45968.923274074077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45968.923274074077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45968.923274074077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45968.923274074077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45968.923274074077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45968.923274074077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45968.923274074077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45968.923274074077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45968.923274074077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45968.923274074077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45968.923274074077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45968.923274074077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45968.923274074077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45968.923274074077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45968.923274074077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45968.923274074077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45968.923274074077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45968.923274074077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45968.923274074077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45968.923274074077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45968.923274074077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45968.923274074077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45968.923274074077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45968.923274074077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45968.923274074077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45968.923274074077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45968.923274074077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45968.923274074077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45968.923274074077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45968.923274074077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45968.923274074077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45968.923274074077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45968.923274074077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45968.923274074077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45968.923274074077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45968.923274074077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45968.923274074077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45968.923274074077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45968.923274074077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45968.923274074077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45968.923274074077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45968.923274074077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45968.923274074077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45968.923274074077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45968.923274074077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45968.923274074077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45968.923274074077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45968.923274074077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45968.923274074077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45968.923274074077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45968.923274074077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45968.923274074077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45968.923274074077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45968.923274074077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45968.923274074077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45968.923274074077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45968.923274074077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45968.923274074077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45968.923274074077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45968.923274074077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45968.923274074077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45968.923274074077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45968.923274074077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45968.923274074077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45968.923274074077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45968.923274074077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45968.923274074077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45968.923274074077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45968.923274074077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45968.923274074077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45968.923274074077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45968.923274074077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45968.923274074077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45968.923274074077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45968.923274074077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45968.923274074077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45968.923274074077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45968.923274074077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45968.923274074077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45968.923274074077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45968.923274074077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45968.923274074077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45968.923274074077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45968.923274074077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45968.923274074077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45968.923274074077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45968.923274074077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45968.923274074077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45968.923274074077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45968.923274074077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45968.923274074077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45968.923274074077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45968.923274074077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45968.923274074077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45968.923274074077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45968.923274074077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45968.923274074077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45968.923274074077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45968.923274074077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45968.923274074077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45968.923274074077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45968.923274074077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45968.923274074077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45968.923274074077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45968.923274074077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45968.923274074077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45968.923274074077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45968.923274074077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45968.923274074077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45968.923274074077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45968.923274074077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45968.923274074077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45968.923274074077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45968.923274074077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45968.923274074077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45968.923274074077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45968.923274074077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45968.923274074077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45968.923274074077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45968.923274074077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45968.923274074077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45968.923274074077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45968.923274074077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45968.923274074077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45968.923274074077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45968.923274074077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45968.923274074077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45968.923274074077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45968.923274074077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45968.923274074077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45968.923274074077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45968.923274074077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45968.923274074077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45968.923274074077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45968.923274074077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45968.923274074077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45968.923274074077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45968.923274074077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45968.923274074077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45968.923274074077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45968.923274074077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45968.923274074077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45968.923274074077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45968.923274074077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45968.923274074077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45968.923274074077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45968.923274074077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45968.923274074077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45968.923274074077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45968.923274074077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45968.923274074077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45968.923274074077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45968.923274074077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45968.923274074077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45968.923274074077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45968.923274074077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45968.923274074077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45968.923274074077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45968.923274074077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45968.923274074077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45968.923274074077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45968.923274074077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45968.923274074077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45968.923274074077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45968.923274074077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45968.923274074077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45968.923274074077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45968.923274074077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45968.923274074077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45968.923274074077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45968.923274074077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45968.923274074077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45968.923274074077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45968.923274074077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45968.923274074077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45968.923274074077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45968.923274074077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45968.923274074077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45968.923274074077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45968.923274074077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45968.923274074077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45968.923274074077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45968.923274074077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45968.923274074077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45968.923274074077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45968.923274074077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45968.923274074077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45968.923274074077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45968.923274074077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45968.923274074077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45968.923274074077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45968.923274074077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45968.923274074077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45968.923274074077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45968.923274074077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45968.923274074077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45968.923274074077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45968.923274074077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45968.923274074077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45968.923274074077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45968.923274074077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45968.923274074077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45968.923274074077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45968.923274074077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45968.923274074077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45968.923274074077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45968.923274074077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45968.923274074077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45968.923274074077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45968.923274074077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45968.923274074077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45968.923274074077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45968.923274074077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45968.923274074077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45968.923274074077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45968.923274074077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45968.923274074077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45968.923274074077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45968.923274074077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45968.923274074077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45968.923274074077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45968.923274074077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45968.923274074077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45968.923274074077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45968.923274074077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45968.923274074077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45968.923274074077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45968.923274074077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45968.923274074077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45968.923274074077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45968.923274074077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45968.923274074077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45968.923274074077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45968.923274074077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45968.923274074077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45968.923274074077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45968.923274074077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45968.923274074077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45968.923274074077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45968.923274074077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45968.923274074077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45968.923274074077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45968.923274074077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45968.923274074077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45968.923274074077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45968.923274074077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45968.923274074077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45968.923274074077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45968.923274074077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45968.923274074077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45968.923274074077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45968.923274074077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45968.923274074077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45968.923274074077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45968.923274074077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45968.923274074077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45968.923274074077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45968.923274074077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45968.923274074077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45968.923274074077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45968.923274074077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45968.923274074077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45968.923274074077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45968.923274074077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45968.923274074077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45968.923274074077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45968.923274074077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45968.923274074077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45968.923274074077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45968.923274074077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45968.923274074077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45968.923274074077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45968.923274074077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45968.923274074077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45968.923274074077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45968.923274074077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45968.923274074077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45968.923274074077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45968.923274074077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45968.923274074077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45968.923274074077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45968.923274074077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45968.923274074077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45968.923274074077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45968.923274074077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45968.923274074077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45968.923274074077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45968.923274074077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45968.923274074077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45968.923274074077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45968.923274074077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45968.923274074077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45968.923274074077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45968.923274074077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45968.923274074077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45968.923274074077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45968.923274074077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45968.923274074077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45968.923274074077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45968.923274074077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45968.923274074077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45968.923274074077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45968.923274074077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45968.923274074077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45968.923274074077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45968.923274074077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45968.923274074077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45968.923274074077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45968.923274074077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45968.923274074077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45968.923274074077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45968.923274074077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45968.923274074077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45968.923274074077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45968.923274074077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45968.923274074077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45968.923274074077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45968.923274074077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45968.923274074077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45968.923274074077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45968.923274074077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45968.923274074077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45968.923274074077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45968.923274074077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45968.923274074077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45968.923274074077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45968.923274074077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45968.923274074077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45968.923274074077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45968.923274074077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45968.923274074077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45968.923274074077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45968.923274074077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45968.923274074077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45968.923274074077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45968.923274074077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45968.923274074077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45968.923274074077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45968.923274074077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45968.923274074077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45968.923274074077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45968.923274074077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45968.923274074077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45968.923274074077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45968.923274074077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45968.923274074077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45968.923274074077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45968.923274074077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45968.923274074077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45968.923274074077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45968.923274074077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45968.923274074077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45968.923274074077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45968.923274074077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45968.923274074077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45968.923274074077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45968.923274074077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45968.923274074077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45968.923274074077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45968.923274074077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45968.923274074077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45968.923274074077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45968.923274074077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45968.923274074077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45968.923274074077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45968.923274074077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45968.923274074077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45968.923274074077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45968.923274074077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45968.923274074077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45968.923274074077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45968.923274074077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45968.923274074077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45968.923274074077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45968.923274074077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45968.923274074077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45968.923274074077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45968.923274074077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45968.923274074077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45968.923274074077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45968.923274074077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45968.923274074077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45968.923274074077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45968.923274074077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45968.923274074077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45968.923274074077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45968.923274074077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45968.923274074077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45968.923274074077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45968.923274074077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45968.923274074077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45968.923274074077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5"/>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265.44255648148101</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110"/>
      <c r="E3" s="111"/>
      <c r="F3" s="112"/>
      <c r="G3" s="113">
        <f ca="1">IFERROR(NOW()-F3,"")</f>
        <v>45968.923274074077</v>
      </c>
      <c r="H3" s="112"/>
      <c r="I3" s="108" t="str">
        <f>IFERROR(VLOOKUP(D3,DB!A:F,6,0),"")</f>
        <v/>
      </c>
      <c r="J3" s="150" t="str">
        <f>IFERROR(VLOOKUP(D3,DB!A:G,7,0),"")</f>
        <v/>
      </c>
      <c r="K3" s="114"/>
      <c r="L3" s="110" t="str">
        <f>IFERROR(VLOOKUP(D3,DB!A:I,9,0),"")</f>
        <v/>
      </c>
    </row>
    <row r="4" spans="1:16" ht="15" customHeight="1">
      <c r="A4" s="108"/>
      <c r="B4" s="108" t="str">
        <f>IFERROR(VLOOKUP(D4,DB!A:K,11,0),"")</f>
        <v/>
      </c>
      <c r="C4" s="109"/>
      <c r="D4" s="110"/>
      <c r="E4" s="111"/>
      <c r="F4" s="112"/>
      <c r="G4" s="113">
        <f ca="1">IFERROR(NOW()-F4,"")</f>
        <v>45968.923274074077</v>
      </c>
      <c r="H4" s="112"/>
      <c r="I4" s="108" t="str">
        <f>IFERROR(VLOOKUP(D4,DB!A:F,6,0),"")</f>
        <v/>
      </c>
      <c r="J4" s="150" t="str">
        <f>IFERROR(VLOOKUP(D4,DB!A:G,7,0),"")</f>
        <v/>
      </c>
      <c r="K4" s="114"/>
      <c r="L4" s="110" t="str">
        <f>IFERROR(VLOOKUP(D4,DB!A:I,9,0),"")</f>
        <v/>
      </c>
    </row>
    <row r="5" spans="1:16" ht="15" customHeight="1">
      <c r="A5" s="108"/>
      <c r="B5" s="108" t="str">
        <f>IFERROR(VLOOKUP(D5,DB!A:K,11,0),"")</f>
        <v/>
      </c>
      <c r="C5" s="109"/>
      <c r="D5" s="110"/>
      <c r="E5" s="111"/>
      <c r="F5" s="112"/>
      <c r="G5" s="113">
        <f ca="1">IFERROR(NOW()-F5,"")</f>
        <v>45968.923274074077</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45968.923274074077</v>
      </c>
      <c r="H6" s="112"/>
      <c r="I6" s="108" t="str">
        <f>IFERROR(VLOOKUP(D6,DB!A:F,6,0),"")</f>
        <v/>
      </c>
      <c r="J6" s="108" t="str">
        <f>IFERROR(VLOOKUP(D6,DB!A:G,7,0),"")</f>
        <v/>
      </c>
      <c r="K6" s="114"/>
      <c r="L6" s="110" t="str">
        <f>IFERROR(VLOOKUP(D6,DB!A:I,9,0),"")</f>
        <v/>
      </c>
    </row>
    <row r="7" spans="1:16" ht="15" customHeight="1">
      <c r="A7" s="108"/>
      <c r="B7" s="108" t="str">
        <f>IFERROR(VLOOKUP(D7,DB!A:K,11,0),"")</f>
        <v/>
      </c>
      <c r="C7" s="109"/>
      <c r="D7" s="110"/>
      <c r="E7" s="111"/>
      <c r="F7" s="112"/>
      <c r="G7" s="113">
        <f ca="1">IFERROR(NOW()-F7,"")</f>
        <v>45968.923274074077</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45968.923274074077</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45968.923274074077</v>
      </c>
      <c r="H9" s="112"/>
      <c r="I9" s="108" t="str">
        <f>IFERROR(VLOOKUP(D9,DB!A:F,6,0),"")</f>
        <v/>
      </c>
      <c r="J9" s="108" t="str">
        <f>IFERROR(VLOOKUP(D9,DB!A:G,7,0),"")</f>
        <v/>
      </c>
      <c r="K9" s="114"/>
      <c r="L9" s="110" t="str">
        <f>IFERROR(VLOOKUP(D9,DB!A:I,9,0),"")</f>
        <v/>
      </c>
    </row>
    <row r="10" spans="1:16" ht="15" customHeight="1">
      <c r="A10" s="150"/>
      <c r="B10" s="150" t="str">
        <f>IFERROR(VLOOKUP(D10,DB!A:K,11,0),"")</f>
        <v/>
      </c>
      <c r="C10" s="94"/>
      <c r="D10" s="92"/>
      <c r="E10" s="95"/>
      <c r="F10" s="96"/>
      <c r="G10" s="151">
        <f ca="1">IFERROR(NOW()-F10,"")</f>
        <v>45968.923274074077</v>
      </c>
      <c r="H10" s="96"/>
      <c r="I10" s="150" t="str">
        <f>IFERROR(VLOOKUP(D10,DB!A:F,6,0),"")</f>
        <v/>
      </c>
      <c r="J10" s="150" t="str">
        <f>IFERROR(VLOOKUP(D10,DB!A:G,7,0),"")</f>
        <v/>
      </c>
      <c r="K10" s="98"/>
      <c r="L10" s="92" t="str">
        <f>IFERROR(VLOOKUP(D10,DB!A:I,9,0),"")</f>
        <v/>
      </c>
    </row>
    <row r="11" spans="1:16" ht="15" customHeight="1">
      <c r="A11" s="150"/>
      <c r="B11" s="150" t="str">
        <f>IFERROR(VLOOKUP(D11,DB!A:K,11,0),"")</f>
        <v/>
      </c>
      <c r="C11" s="94"/>
      <c r="D11" s="92"/>
      <c r="E11" s="95"/>
      <c r="F11" s="96"/>
      <c r="G11" s="151">
        <f ca="1">IFERROR(NOW()-F11,"")</f>
        <v>45968.923274074077</v>
      </c>
      <c r="H11" s="96"/>
      <c r="I11" s="150" t="str">
        <f>IFERROR(VLOOKUP(D11,DB!A:F,6,0),"")</f>
        <v/>
      </c>
      <c r="J11" s="150" t="str">
        <f>IFERROR(VLOOKUP(D11,DB!A:G,7,0),"")</f>
        <v/>
      </c>
      <c r="K11" s="98"/>
      <c r="L11" s="92" t="str">
        <f>IFERROR(VLOOKUP(D11,DB!A:I,9,0),"")</f>
        <v/>
      </c>
    </row>
    <row r="12" spans="1:16" ht="15" customHeight="1">
      <c r="A12" s="150"/>
      <c r="B12" s="150" t="str">
        <f>IFERROR(VLOOKUP(D12,DB!A:K,11,0),"")</f>
        <v/>
      </c>
      <c r="C12" s="94"/>
      <c r="D12" s="92"/>
      <c r="E12" s="95"/>
      <c r="F12" s="96"/>
      <c r="G12" s="151">
        <f ca="1">IFERROR(NOW()-F12,"")</f>
        <v>45968.923274074077</v>
      </c>
      <c r="H12" s="96"/>
      <c r="I12" s="150" t="str">
        <f>IFERROR(VLOOKUP(D12,DB!A:F,6,0),"")</f>
        <v/>
      </c>
      <c r="J12" s="150" t="str">
        <f>IFERROR(VLOOKUP(D12,DB!A:G,7,0),"")</f>
        <v/>
      </c>
      <c r="K12" s="98"/>
      <c r="L12" s="92" t="str">
        <f>IFERROR(VLOOKUP(D12,DB!A:I,9,0),"")</f>
        <v/>
      </c>
    </row>
    <row r="13" spans="1:16" ht="15" customHeight="1">
      <c r="A13" s="150"/>
      <c r="B13" s="150" t="str">
        <f>IFERROR(VLOOKUP(D13,DB!A:K,11,0),"")</f>
        <v/>
      </c>
      <c r="C13" s="94"/>
      <c r="D13" s="92"/>
      <c r="E13" s="95"/>
      <c r="F13" s="96"/>
      <c r="G13" s="151">
        <f ca="1">IFERROR(NOW()-F13,"")</f>
        <v>45968.923274074077</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45968.923274074077</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45968.923274074077</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45968.923274074077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45968.923274074077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45968.923274074077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45968.923274074077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45968.923274074077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45968.923274074077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45968.923274074077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45968.923274074077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45968.923274074077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45968.923274074077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45968.923274074077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45968.923274074077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45968.923274074077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45968.923274074077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45968.923274074077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45968.923274074077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45968.923274074077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45968.923274074077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45968.923274074077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45968.923274074077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45968.923274074077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45968.923274074077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45968.923274074077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45968.923274074077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45968.923274074077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45968.923274074077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45968.923274074077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45968.923274074077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45968.923274074077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45968.923274074077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45968.923274074077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45968.923274074077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45968.923274074077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45968.923274074077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45968.923274074077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45968.923274074077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45968.923274074077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45968.923274074077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45968.923274074077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45968.923274074077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45968.923274074077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45968.923274074077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45968.923274074077</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45968.923274074077</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45968.923274074077</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45968.923274074077</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45968.923274074077</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45968.923274074077</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45968.923274074077</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45968.923274074077</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45968.923274074077</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45968.923274074077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45968.923274074077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45968.923274074077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45968.923274074077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45968.923274074077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45968.923274074077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45968.923274074077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45968.923274074077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45968.923274074077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45968.923274074077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45968.923274074077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45968.923274074077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45968.923274074077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45968.923274074077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45968.923274074077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45968.923274074077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45968.923274074077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45968.923274074077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45968.923274074077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45968.923274074077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45968.923274074077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45968.923274074077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45968.923274074077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45968.923274074077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45968.923274074077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45968.923274074077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45968.923274074077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45968.923274074077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45968.923274074077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45968.923274074077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45968.923274074077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45968.923274074077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45968.923274074077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45968.923274074077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45968.923274074077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45968.923274074077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45968.923274074077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45968.923274074077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45968.923274074077</v>
      </c>
      <c r="H105" s="96"/>
      <c r="I105" s="150" t="str">
        <f>IFERROR(VLOOKUP(D105,DB!A:F,6,0),"")</f>
        <v/>
      </c>
      <c r="J105" s="150" t="str">
        <f>IFERROR(VLOOKUP(D105,DB!A:G,7,0),"")</f>
        <v/>
      </c>
      <c r="K105" s="98"/>
      <c r="L105" s="92" t="str">
        <f>IFERROR(VLOOKUP(D105,DB!A:I,9,0),"")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77.091213888888888</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42.734396759260562</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20.262162962964794</v>
      </c>
      <c r="H4" s="132">
        <v>45948.661111111112</v>
      </c>
      <c r="I4" s="131" t="str">
        <f>IFERROR(VLOOKUP(D4,DB!A:F,6,0),"")</f>
        <v>SCECO</v>
      </c>
      <c r="J4" s="131" t="str">
        <f>IFERROR(VLOOKUP(D4,DB!A:G,7,0),"")</f>
        <v>Dead</v>
      </c>
      <c r="K4" s="131" t="s">
        <v>39114</v>
      </c>
      <c r="L4" s="131" t="str">
        <f>IFERROR(VLOOKUP(D4,DB!A:I,9,0),"")</f>
        <v>Latis</v>
      </c>
    </row>
    <row r="5" spans="1:13" ht="15">
      <c r="A5" s="131" t="s">
        <v>39115</v>
      </c>
      <c r="B5" s="131" t="str">
        <f>IFERROR(VLOOKUP(D5,DB!A:K,11,0),"")</f>
        <v>R5</v>
      </c>
      <c r="C5" s="131">
        <v>1</v>
      </c>
      <c r="D5" s="131" t="s">
        <v>32330</v>
      </c>
      <c r="E5" s="107" t="s">
        <v>39021</v>
      </c>
      <c r="F5" s="132">
        <v>45968.848599537036</v>
      </c>
      <c r="G5" s="133">
        <f ca="1">IFERROR(NOW()-F5,"")</f>
        <v>7.4674537041573785E-2</v>
      </c>
      <c r="H5" s="132">
        <v>45968.827465277776</v>
      </c>
      <c r="I5" s="131" t="str">
        <f>IFERROR(VLOOKUP(D5,DB!A:F,6,0),"")</f>
        <v>SCECO</v>
      </c>
      <c r="J5" s="131" t="str">
        <f>IFERROR(VLOOKUP(D5,DB!A:G,7,0),"")</f>
        <v>Dead</v>
      </c>
      <c r="K5" s="131" t="s">
        <v>39116</v>
      </c>
      <c r="L5" s="131" t="str">
        <f>IFERROR(VLOOKUP(D5,DB!A:I,9,0),"")</f>
        <v>Latis</v>
      </c>
    </row>
    <row r="6" spans="1:13" ht="15">
      <c r="A6" s="131"/>
      <c r="B6" s="131" t="str">
        <f>IFERROR(VLOOKUP(D6,DB!A:K,11,0),"")</f>
        <v/>
      </c>
      <c r="C6" s="131"/>
      <c r="D6" s="131"/>
      <c r="E6" s="131"/>
      <c r="F6" s="131"/>
      <c r="G6" s="131">
        <f ca="1">IFERROR(NOW()-F6,"")</f>
        <v>45968.923274074077</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45968.923274074077</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45968.923274074077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45968.923274074077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45968.923274074077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45968.923274074077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45968.923274074077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45968.923274074077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45968.923274074077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45968.923274074077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45968.923274074077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45968.923274074077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45968.923274074077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45968.923274074077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45968.923274074077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45968.923274074077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45968.923274074077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45968.923274074077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45968.923274074077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45968.923274074077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45968.923274074077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45968.923274074077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45968.923274074077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45968.923274074077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45968.923274074077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45968.923274074077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45968.923274074077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45968.923274074077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45968.923274074077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45968.923274074077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45968.923274074077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45968.923274074077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45968.923274074077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45968.923274074077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45968.923274074077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45968.923274074077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45968.923274074077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45968.923274074077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45968.923274074077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45968.923274074077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45968.923274074077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45968.923274074077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45968.923274074077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45968.923274074077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45968.923274074077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45968.923274074077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45968.923274074077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45968.923274074077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45968.923274074077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45968.923274074077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45968.923274074077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45968.923274074077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45968.923274074077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45968.923274074077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45968.923274074077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45968.923274074077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45968.923274074077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45968.923274074077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45968.923274074077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45968.923274074077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45968.923274074077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45968.923274074077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45968.923274074077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45968.923274074077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45968.923274074077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45968.923274074077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45968.923274074077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45968.923274074077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45968.923274074077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45968.923274074077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45968.923274074077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45968.923274074077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45968.923274074077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45968.923274074077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45968.923274074077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45968.923274074077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45968.923274074077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45968.923274074077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45968.923274074077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45968.923274074077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45968.923274074077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45968.923274074077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45968.923274074077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45968.923274074077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45968.923274074077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45968.923274074077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45968.923274074077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45968.923274074077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45968.923274074077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45968.923274074077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45968.923274074077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45968.923274074077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45968.923274074077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45968.923274074077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45968.923274074077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45968.923274074077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45968.923274074077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45968.923274074077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45968.923274074077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45968.923274074077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45968.923274074077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45968.923274074077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45968.923274074077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45968.923274074077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45968.923274074077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45968.923274074077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45968.923274074077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45968.923274074077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45968.923274074077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45968.923274074077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45968.923274074077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45968.923274074077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45968.923274074077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45968.923274074077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45968.923274074077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45968.923274074077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45968.923274074077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45968.923274074077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45968.923274074077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45968.923274074077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45968.923274074077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45968.923274074077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45968.923274074077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45968.923274074077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45968.923274074077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45968.923274074077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45968.923274074077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45968.923274074077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45968.923274074077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45968.923274074077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45968.923274074077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45968.923274074077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45968.923274074077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45968.923274074077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45968.923274074077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45968.923274074077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45968.923274074077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45968.923274074077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45968.923274074077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45968.923274074077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45968.923274074077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45968.923274074077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45968.923274074077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45968.923274074077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45968.923274074077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45968.923274074077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45968.923274074077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45968.923274074077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45968.923274074077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45968.923274074077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45968.923274074077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45968.923274074077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45968.923274074077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45968.923274074077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45968.923274074077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45968.923274074077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45968.923274074077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45968.923274074077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45968.923274074077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45968.923274074077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45968.923274074077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45968.923274074077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45968.923274074077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45968.923274074077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45968.923274074077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45968.923274074077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45968.923274074077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45968.923274074077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45968.923274074077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45968.923274074077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45968.923274074077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45968.923274074077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45968.923274074077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45968.923274074077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45968.923274074077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45968.923274074077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45968.923274074077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45968.923274074077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45968.923274074077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45968.923274074077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45968.923274074077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45968.923274074077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45968.923274074077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45968.923274074077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45968.923274074077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45968.923274074077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45968.923274074077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45968.923274074077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45968.923274074077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45968.923274074077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45968.923274074077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45968.923274074077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45968.923274074077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45968.923274074077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45968.923274074077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45968.923274074077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45968.923274074077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45968.923274074077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45968.923274074077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45968.923274074077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45968.923274074077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45968.923274074077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45968.923274074077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45968.923274074077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45968.923274074077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45968.923274074077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45968.923274074077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45968.923274074077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45968.923274074077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45968.923274074077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45968.923274074077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45968.923274074077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45968.923274074077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45968.923274074077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45968.923274074077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45968.923274074077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45968.923274074077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45968.923274074077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45968.923274074077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45968.923274074077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45968.923274074077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45968.923274074077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45968.923274074077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45968.923274074077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45968.923274074077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45968.923274074077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45968.923274074077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45968.923274074077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45968.923274074077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45968.923274074077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45968.923274074077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45968.923274074077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45968.923274074077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45968.923274074077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45968.923274074077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45968.923274074077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45968.923274074077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45968.923274074077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45968.923274074077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45968.923274074077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45968.923274074077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45968.923274074077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45968.923274074077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45968.923274074077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45968.923274074077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45968.923274074077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45968.923274074077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45968.923274074077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45968.923274074077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45968.923274074077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45968.923274074077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45968.923274074077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45968.923274074077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45968.923274074077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45968.923274074077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45968.923274074077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45968.923274074077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45968.923274074077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45968.923274074077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45968.923274074077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45968.923274074077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45968.923274074077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45968.923274074077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45968.923274074077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45968.923274074077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45968.923274074077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45968.923274074077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45968.923274074077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45968.923274074077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45968.923274074077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45968.923274074077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45968.923274074077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45968.923274074077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45968.923274074077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45968.923274074077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45968.923274074077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45968.923274074077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45968.923274074077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45968.923274074077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45968.923274074077</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37495</v>
      </c>
      <c r="E2" s="61" t="s">
        <v>39021</v>
      </c>
      <c r="F2" s="145">
        <v>45968.900740740741</v>
      </c>
      <c r="G2" s="146">
        <f ca="1">IFERROR(NOW()-F2,"-")</f>
        <v>2.2533333336468786E-2</v>
      </c>
      <c r="H2" s="147">
        <v>45968.893738425926</v>
      </c>
      <c r="I2" s="86" t="str">
        <f>IFERROR(VLOOKUP(D2,DB!A:F,6,0),"")</f>
        <v>Generator-SG</v>
      </c>
      <c r="J2" s="61" t="str">
        <f>IFERROR(VLOOKUP(D2,DB!A:G,7,0),"")</f>
        <v>Dead</v>
      </c>
      <c r="K2" s="148" t="s">
        <v>39118</v>
      </c>
      <c r="L2" s="149" t="str">
        <f>IFERROR(VLOOKUP(D2,DB!A:I,9,0),"")</f>
        <v>Latis</v>
      </c>
    </row>
    <row r="3" spans="1:12" ht="31.5" customHeight="1">
      <c r="A3" s="86"/>
      <c r="B3" s="61" t="str">
        <f>IFERROR(VLOOKUP(D3,DB!A:K,11,0),"")</f>
        <v/>
      </c>
      <c r="C3" s="61"/>
      <c r="D3" s="61"/>
      <c r="E3" s="61"/>
      <c r="F3" s="145"/>
      <c r="G3" s="146">
        <f ca="1">IFERROR(NOW()-F3,"-")</f>
        <v>45968.923274074077</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45968.923274074077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45968.923274074077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45968.923274074077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45968.923274074077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45968.923274074077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45968.923274074077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45968.923274074077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45968.923274074077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45968.923274074077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45968.923274074077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45968.923274074077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45968.923274074077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45968.923274074077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45968.923274074077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45968.923274074077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45968.923274074077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45968.923274074077</v>
      </c>
      <c r="H20" s="147"/>
      <c r="I20" s="86" t="str">
        <f>IFERROR(VLOOKUP(D20,DB!A:F,6,0),"")</f>
        <v/>
      </c>
      <c r="J20" s="61" t="str">
        <f>IFERROR(VLOOKUP(D20,DB!A:G,7,0),"")</f>
        <v/>
      </c>
      <c r="K20" s="148"/>
      <c r="L20" s="149"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2025-11-07T19:10:38Z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