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57" documentId="120_S{2AC9BD13-BADA-5192-A53E-5A8FF88502F6}" xr6:coauthVersionLast="47" xr6:coauthVersionMax="47" xr10:uidLastSave="{BC11B7A1-CF35-4412-9ED2-D56876D1FD1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<sst xmlns="http://schemas.openxmlformats.org/spreadsheetml/2006/main" count="180292" uniqueCount="39131">
  <si>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</si>
  <si>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</si>
  <si>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</si>
  <si>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</si>
  <si>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</si>
  <si>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</si>
  <si>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</si>
  <si>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</si>
  <si>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</si>
  <si>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</si>
  <si>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</si>
  <si>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</si>
  <si>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</si>
  <si>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</si>
  <si>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</si>
  <si>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</si>
  <si>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</si>
  <si>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</si>
  <si>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</si>
  <si>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</si>
  <si>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</si>
  <si>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</si>
  <si>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</si>
  <si>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</si>
  <si>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</si>
  <si>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</si>
  <si>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</si>
  <si>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</si>
  <si>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</si>
  <si>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</si>
  <si>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</si>
  <si>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</si>
  <si>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</si>
  <si>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</si>
  <si>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</si>
  <si>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</si>
  <si>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</si>
  <si>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</si>
  <si>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</si>
  <si>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</si>
  <si>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</si>
  <si>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</si>
  <si>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</si>
  <si>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</si>
  <si>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</si>
  <si>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</si>
  <si>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</si>
  <si>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</si>
  <si>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</si>
  <si>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</si>
  <si>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</si>
  <si>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</si>
  <si>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</si>
  <si>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</si>
  <si>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</si>
  <si>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</si>
  <si>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</si>
  <si>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</si>
  <si>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</si>
  <si>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</si>
  <si>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</si>
  <si>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</si>
  <si>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</si>
  <si>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</si>
  <si>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</si>
  <si>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</si>
  <si>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</si>
  <si>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</si>
  <si>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</si>
  <si>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</si>
  <si>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</si>
  <si>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</si>
  <si>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</si>
  <si>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</si>
  <si>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</si>
  <si>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</si>
  <si>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</si>
  <si>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</si>
  <si>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</si>
  <si>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</si>
  <si>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</si>
  <si>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</si>
  <si>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</si>
  <si>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</si>
  <si>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</si>
  <si>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</si>
  <si>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</si>
  <si>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</si>
  <si>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</si>
  <si>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</si>
  <si>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</si>
  <si>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</si>
  <si>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</si>
  <si>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</si>
  <si>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</si>
  <si>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</si>
  <si>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</si>
  <si>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</si>
  <si>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</si>
  <si>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</si>
  <si>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</si>
  <si>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</si>
  <si>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</si>
  <si>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</si>
  <si>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</si>
  <si>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</si>
  <si>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</si>
  <si>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</si>
  <si>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</si>
  <si>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</si>
  <si>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</si>
  <si>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</si>
  <si>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</si>
  <si>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</si>
  <si>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</si>
  <si>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</si>
  <si>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</si>
  <si>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</si>
  <si>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</si>
  <si>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</si>
  <si>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</si>
  <si>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</si>
  <si>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</si>
  <si>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</si>
  <si>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</si>
  <si>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</si>
  <si>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</si>
  <si>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</si>
  <si>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</si>
  <si>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</si>
  <si>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</si>
  <si>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</si>
  <si>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</si>
  <si>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</si>
  <si>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</si>
  <si>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</si>
  <si>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</si>
  <si>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</si>
  <si>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</si>
  <si>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</si>
  <si>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</si>
  <si>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</si>
  <si>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</si>
  <si>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</si>
  <si>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</si>
  <si>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</si>
  <si>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</si>
  <si>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</si>
  <si>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</si>
  <si>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</si>
  <si>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</si>
  <si>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</si>
  <si>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</si>
  <si>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</si>
  <si>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</si>
  <si>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</si>
  <si>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</si>
  <si>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</si>
  <si>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</si>
  <si>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</si>
  <si>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</si>
  <si>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</si>
  <si>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</si>
  <si>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</si>
  <si>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</si>
  <si>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</si>
  <si>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</si>
  <si>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</si>
  <si>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</si>
  <si>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</si>
  <si>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</si>
  <si>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</si>
  <si>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</si>
  <si>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</si>
  <si>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</si>
  <si>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</si>
  <si>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</si>
  <si>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</si>
  <si>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</si>
  <si>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</si>
  <si>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</si>
  <si>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</si>
  <si>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</si>
  <si>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</si>
  <si>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</si>
  <si>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</si>
  <si>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</si>
  <si>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</si>
  <si>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</si>
  <si>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</si>
  <si>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</si>
  <si>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</si>
  <si>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</si>
  <si>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</si>
  <si>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</si>
  <si>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</si>
  <si>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</si>
  <si>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</si>
  <si>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</si>
  <si>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</si>
  <si>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</si>
  <si>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</si>
  <si>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</si>
  <si>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</si>
  <si>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</si>
  <si>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</si>
  <si>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</si>
  <si>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</si>
  <si>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</si>
  <si>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</si>
  <si>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</si>
  <si>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</si>
  <si>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</si>
  <si>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</si>
  <si>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</si>
  <si>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</si>
  <si>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</si>
  <si>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</si>
  <si>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</si>
  <si>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</si>
  <si>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</si>
  <si>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</si>
  <si>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</si>
  <si>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</si>
  <si>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</si>
  <si>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</si>
  <si>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</si>
  <si>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</si>
  <si>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</si>
  <si>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</si>
  <si>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</si>
  <si>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</si>
  <si>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</si>
  <si>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</si>
  <si>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</si>
  <si>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</si>
  <si>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</si>
  <si>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</si>
  <si>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</si>
  <si>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</si>
  <si>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</si>
  <si>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</si>
  <si>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</si>
  <si>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</si>
  <si>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</si>
  <si>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</si>
  <si>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</si>
  <si>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</si>
  <si>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</si>
  <si>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</si>
  <si>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</si>
  <si>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</si>
  <si>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</si>
  <si>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</si>
  <si>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</si>
  <si>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</si>
  <si>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</si>
  <si>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</si>
  <si>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</si>
  <si>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</si>
  <si>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</si>
  <si>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</si>
  <si>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</si>
  <si>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</si>
  <si>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</si>
  <si>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</si>
  <si>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</si>
  <si>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</si>
  <si>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</si>
  <si>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</si>
  <si>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</si>
  <si>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</si>
  <si>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</si>
  <si>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</si>
  <si>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</si>
  <si>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</si>
  <si>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</si>
  <si>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</si>
  <si>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</si>
  <si>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</si>
  <si>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</si>
  <si>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</si>
  <si>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</si>
  <si>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</si>
  <si>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</si>
  <si>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</si>
  <si>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</si>
  <si>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</si>
  <si>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</si>
  <si>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</si>
  <si>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</si>
  <si>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</si>
  <si>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</si>
  <si>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</si>
  <si>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</si>
  <si>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</si>
  <si>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</si>
  <si>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</si>
  <si>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</si>
  <si>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</si>
  <si>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</si>
  <si>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</si>
  <si>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</si>
  <si>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</si>
  <si>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</si>
  <si>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</si>
  <si>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</si>
  <si>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</si>
  <si>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</si>
  <si>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</si>
  <si>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</si>
  <si>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</si>
  <si>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</si>
  <si>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</si>
  <si>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</si>
  <si>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</si>
  <si>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</si>
  <si>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</si>
  <si>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</si>
  <si>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</si>
  <si>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</si>
  <si>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</si>
  <si>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</si>
  <si>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</si>
  <si>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</si>
  <si>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</si>
  <si>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</si>
  <si>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</si>
  <si>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</si>
  <si>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</si>
  <si>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</si>
  <si>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</si>
  <si>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</si>
  <si>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</si>
  <si>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</si>
  <si>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</si>
  <si>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</si>
  <si>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</si>
  <si>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</si>
  <si>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</si>
  <si>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</si>
  <si>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</si>
  <si>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</si>
  <si>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</si>
  <si>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</si>
  <si>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</si>
  <si>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</si>
  <si>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</si>
  <si>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</si>
  <si>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</si>
  <si>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</si>
  <si>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</si>
  <si>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</si>
  <si>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</si>
  <si>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</si>
  <si>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</si>
  <si>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</si>
  <si>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</si>
  <si>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</si>
  <si>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</si>
  <si>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</si>
  <si>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</si>
  <si>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</si>
  <si>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</si>
  <si>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</si>
  <si>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</si>
  <si>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</si>
  <si>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</si>
  <si>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</si>
  <si>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</si>
  <si>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</si>
  <si>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</si>
  <si>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</si>
  <si>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</si>
  <si>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</si>
  <si>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</si>
  <si>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</si>
  <si>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</si>
  <si>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</si>
  <si>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</si>
  <si>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</si>
  <si>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</si>
  <si>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</si>
  <si>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</si>
  <si>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</si>
  <si>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</si>
  <si>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</si>
  <si>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</si>
  <si>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</si>
  <si>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</si>
  <si>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</si>
  <si>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</si>
  <si>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</si>
  <si>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</si>
  <si>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</si>
  <si>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</si>
  <si>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</si>
  <si>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</si>
  <si>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</si>
  <si>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</si>
  <si>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</si>
  <si>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</si>
  <si>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</si>
  <si>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</si>
  <si>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</si>
  <si>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</si>
  <si>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</si>
  <si>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</si>
  <si>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</si>
  <si>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</si>
  <si>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</si>
  <si>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</si>
  <si>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</si>
  <si>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</si>
  <si>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</si>
  <si>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</si>
  <si>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</si>
  <si>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</si>
  <si>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</si>
  <si>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</si>
  <si>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</si>
  <si>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</si>
  <si>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</si>
  <si>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</si>
  <si>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</si>
  <si>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</si>
  <si>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</si>
  <si>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</si>
  <si>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</si>
  <si>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</si>
  <si>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</si>
  <si>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</si>
  <si>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</si>
  <si>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</si>
  <si>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</si>
  <si>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</si>
  <si>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</si>
  <si>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</si>
  <si>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</si>
  <si>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</si>
  <si>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</si>
  <si>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</si>
  <si>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</si>
  <si>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</si>
  <si>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</si>
  <si>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</si>
  <si>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</si>
  <si>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</si>
  <si>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</si>
  <si>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</si>
  <si>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</si>
  <si>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</si>
  <si>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</si>
  <si>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</si>
  <si>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</si>
  <si>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</si>
  <si>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</si>
  <si>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</si>
  <si>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</si>
  <si>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</si>
  <si>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</si>
  <si>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</si>
  <si>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</si>
  <si>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</si>
  <si>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</si>
  <si>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</si>
  <si>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</si>
  <si>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</si>
  <si>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</si>
  <si>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</si>
  <si>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</si>
  <si>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</si>
  <si>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</si>
  <si>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</si>
  <si>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</si>
  <si>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</si>
  <si>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</si>
  <si>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</si>
  <si>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</si>
  <si>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</si>
  <si>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</si>
  <si>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</si>
  <si>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</si>
  <si>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</si>
  <si>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</si>
  <si>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</si>
  <si>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</si>
  <si>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</si>
  <si>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</si>
  <si>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</si>
  <si>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</si>
  <si>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</si>
  <si>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</si>
  <si>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</si>
  <si>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</si>
  <si>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</si>
  <si>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</si>
  <si>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</si>
  <si>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</si>
  <si>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</si>
  <si>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</si>
  <si>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</si>
  <si>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</si>
  <si>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</si>
  <si>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</si>
  <si>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</si>
  <si>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</si>
  <si>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</si>
  <si>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</si>
  <si>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</si>
  <si>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</si>
  <si>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</si>
  <si>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</si>
  <si>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</si>
  <si>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</si>
  <si>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</si>
  <si>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</si>
  <si>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</si>
  <si>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</si>
  <si>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</si>
  <si>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</si>
  <si>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</si>
  <si>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</si>
  <si>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</si>
  <si>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</si>
  <si>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</si>
  <si>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</si>
  <si>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</si>
  <si>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</si>
  <si>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</si>
  <si>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</si>
  <si>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</si>
  <si>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</si>
  <si>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</si>
  <si>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</si>
  <si>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</si>
  <si>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</si>
  <si>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</si>
  <si>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</si>
  <si>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</si>
  <si>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</si>
  <si>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</si>
  <si>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</si>
  <si>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</si>
  <si>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</si>
  <si>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</si>
  <si>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</si>
  <si>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</si>
  <si>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</si>
  <si>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</si>
  <si>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</si>
  <si>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</si>
  <si>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</si>
  <si>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</si>
  <si>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</si>
  <si>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</si>
  <si>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</si>
  <si>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</si>
  <si>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</si>
  <si>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</si>
  <si>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</si>
  <si>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</si>
  <si>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</si>
  <si>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</si>
  <si>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</si>
  <si>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</si>
  <si>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</si>
  <si>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</si>
  <si>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</si>
  <si>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</si>
  <si>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</si>
  <si>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</si>
  <si>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</si>
  <si>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</si>
  <si>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</si>
  <si>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</si>
  <si>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</si>
  <si>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</si>
  <si>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</si>
  <si>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</si>
  <si>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</si>
  <si>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</si>
  <si>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</si>
  <si>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</si>
  <si>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</si>
  <si>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</si>
  <si>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</si>
  <si>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</si>
  <si>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</si>
  <si>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</si>
  <si>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</si>
  <si>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</si>
  <si>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</si>
  <si>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</si>
  <si>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</si>
  <si>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</si>
  <si>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</si>
  <si>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</si>
  <si>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</si>
  <si>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</si>
  <si>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</si>
  <si>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</si>
  <si>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</si>
  <si>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</si>
  <si>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</si>
  <si>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</si>
  <si>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</si>
  <si>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</si>
  <si>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</si>
  <si>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</si>
  <si>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</si>
  <si>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</si>
  <si>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</si>
  <si>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</si>
  <si>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</si>
  <si>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</si>
  <si>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</si>
  <si>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</si>
  <si>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</si>
  <si>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</si>
  <si>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</si>
  <si>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</si>
  <si>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</si>
  <si>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</si>
  <si>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</si>
  <si>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</si>
  <si>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</si>
  <si>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</si>
  <si>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</si>
  <si>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</si>
  <si>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</si>
  <si>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</si>
  <si>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</si>
  <si>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</si>
  <si>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</si>
  <si>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</si>
  <si>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</si>
  <si>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</si>
  <si>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</si>
  <si>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</si>
  <si>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</si>
  <si>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</si>
  <si>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</si>
  <si>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</si>
  <si>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</si>
  <si>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</si>
  <si>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</si>
  <si>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</si>
  <si>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</si>
  <si>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</si>
  <si>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</si>
  <si>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</si>
  <si>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</si>
  <si>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</si>
  <si>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</si>
  <si>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</si>
  <si>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</si>
  <si>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</si>
  <si>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</si>
  <si>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</si>
  <si>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</si>
  <si>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</si>
  <si>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</si>
  <si>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</si>
  <si>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</si>
  <si>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</si>
  <si>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</si>
  <si>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</si>
  <si>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</si>
  <si>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</si>
  <si>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</si>
  <si>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</si>
  <si>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</si>
  <si>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</si>
  <si>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</si>
  <si>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</si>
  <si>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</si>
  <si>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</si>
  <si>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</si>
  <si>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</si>
  <si>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</si>
  <si>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</si>
  <si>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</si>
  <si>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</si>
  <si>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</si>
  <si>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</si>
  <si>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</si>
  <si>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</si>
  <si>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</si>
  <si>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</si>
  <si>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</si>
  <si>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</si>
  <si>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</si>
  <si>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</si>
  <si>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</si>
  <si>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</si>
  <si>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</si>
  <si>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</si>
  <si>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</si>
  <si>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</si>
  <si>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</si>
  <si>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</si>
  <si>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</si>
  <si>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</si>
  <si>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</si>
  <si>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</si>
  <si>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</si>
  <si>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</si>
  <si>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</si>
  <si>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</si>
  <si>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</si>
  <si>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</si>
  <si>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</si>
  <si>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</si>
  <si>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</si>
  <si>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</si>
  <si>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</si>
  <si>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</si>
  <si>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</si>
  <si>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</si>
  <si>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</si>
  <si>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</si>
  <si>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</si>
  <si>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</si>
  <si>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</si>
  <si>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</si>
  <si>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</si>
  <si>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</si>
  <si>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</si>
  <si>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</si>
  <si>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</si>
  <si>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</si>
  <si>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</si>
  <si>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</si>
  <si>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</si>
  <si>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</si>
  <si>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</si>
  <si>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</si>
  <si>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</si>
  <si>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</si>
  <si>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</si>
  <si>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</si>
  <si>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</si>
  <si>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</si>
  <si>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</si>
  <si>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</si>
  <si>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</si>
  <si>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</si>
  <si>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</si>
  <si>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</si>
  <si>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</si>
  <si>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</si>
  <si>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</si>
  <si>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</si>
  <si>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</si>
  <si>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</si>
  <si>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</si>
  <si>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</si>
  <si>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</si>
  <si>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</si>
  <si>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</si>
  <si>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</si>
  <si>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</si>
  <si>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</si>
  <si>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</si>
  <si>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</si>
  <si>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</si>
  <si>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</si>
  <si>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</si>
  <si>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</si>
  <si>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</si>
  <si>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</si>
  <si>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</si>
  <si>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</si>
  <si>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</si>
  <si>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</si>
  <si>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</si>
  <si>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</si>
  <si>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</si>
  <si>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</si>
  <si>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</si>
  <si>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</si>
  <si>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</si>
  <si>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</si>
  <si>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</si>
  <si>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</si>
  <si>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</si>
  <si>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</si>
  <si>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</si>
  <si>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</si>
  <si>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</si>
  <si>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</si>
  <si>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</si>
  <si>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</si>
  <si>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</si>
  <si>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</si>
  <si>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</si>
  <si>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</si>
  <si>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</si>
  <si>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</si>
  <si>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</si>
  <si>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</si>
  <si>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</si>
  <si>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</si>
  <si>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</si>
  <si>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</si>
  <si>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</si>
  <si>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</si>
  <si>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</si>
  <si>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</si>
  <si>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</si>
  <si>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</si>
  <si>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</si>
  <si>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</si>
  <si>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</si>
  <si>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</si>
  <si>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</si>
  <si>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</si>
  <si>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</si>
  <si>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</si>
  <si>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</si>
  <si>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</si>
  <si>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</si>
  <si>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</si>
  <si>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</si>
  <si>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</si>
  <si>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</si>
  <si>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</si>
  <si>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</si>
  <si>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</si>
  <si>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</si>
  <si>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</si>
  <si>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</si>
  <si>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</si>
  <si>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</si>
  <si>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</si>
  <si>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</si>
  <si>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</si>
  <si>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</si>
  <si>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</si>
  <si>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</si>
  <si>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</si>
  <si>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</si>
  <si>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</si>
  <si>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</si>
  <si>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</si>
  <si>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</si>
  <si>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</si>
  <si>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</si>
  <si>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</si>
  <si>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</si>
  <si>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</si>
  <si>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</si>
  <si>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</si>
  <si>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</si>
  <si>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</si>
  <si>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</si>
  <si>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</si>
  <si>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</si>
  <si>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</si>
  <si>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</si>
  <si>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</si>
  <si>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</si>
  <si>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</si>
  <si>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</si>
  <si>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</si>
  <si>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</si>
  <si>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</si>
  <si>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</si>
  <si>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</si>
  <si>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</si>
  <si>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</si>
  <si>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</si>
  <si>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</si>
  <si>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</si>
  <si>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</si>
  <si>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</si>
  <si>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</si>
  <si>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</si>
  <si>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</si>
  <si>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</si>
  <si>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</si>
  <si>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</si>
  <si>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</si>
  <si>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</si>
  <si>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</si>
  <si>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</si>
  <si>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</si>
  <si>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</si>
  <si>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</si>
  <si>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</si>
  <si>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</si>
  <si>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</si>
  <si>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</si>
  <si>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</si>
  <si>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</si>
  <si>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</si>
  <si>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</si>
  <si>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</si>
  <si>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</si>
  <si>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</si>
  <si>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</si>
  <si>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</si>
  <si>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</si>
  <si>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</si>
  <si>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</si>
  <si>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</si>
  <si>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</si>
  <si>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</si>
  <si>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</si>
  <si>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</si>
  <si>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</si>
  <si>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</si>
  <si>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</si>
  <si>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</si>
  <si>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</si>
  <si>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</si>
  <si>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</si>
  <si>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</si>
  <si>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</si>
  <si>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</si>
  <si>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</si>
  <si>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</si>
  <si>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</si>
  <si>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</si>
  <si>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</si>
  <si>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</si>
  <si>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</si>
  <si>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</si>
  <si>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</si>
  <si>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</si>
  <si>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</si>
  <si>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</si>
  <si>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</si>
  <si>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</si>
  <si>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</si>
  <si>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</si>
  <si>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</si>
  <si>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</si>
  <si>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</si>
  <si>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</si>
  <si>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</si>
  <si>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</si>
  <si>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</si>
  <si>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</si>
  <si>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</si>
  <si>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</si>
  <si>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</si>
  <si>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</si>
  <si>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</si>
  <si>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</si>
  <si>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</si>
  <si>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</si>
  <si>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</si>
  <si>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</si>
  <si>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</si>
  <si>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</si>
  <si>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</si>
  <si>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</si>
  <si>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</si>
  <si>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</si>
  <si>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</si>
  <si>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</si>
  <si>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</si>
  <si>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</si>
  <si>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</si>
  <si>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</si>
  <si>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</si>
  <si>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</si>
  <si>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</si>
  <si>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</si>
  <si>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</si>
  <si>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</si>
  <si>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</si>
  <si>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</si>
  <si>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</si>
  <si>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</si>
  <si>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</si>
  <si>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</si>
  <si>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</si>
  <si>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</si>
  <si>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</si>
  <si>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</si>
  <si>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</si>
  <si>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</si>
  <si>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</si>
  <si>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</si>
  <si>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</si>
  <si>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</si>
  <si>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</si>
  <si>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</si>
  <si>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</si>
  <si>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</si>
  <si>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</si>
  <si>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</si>
  <si>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</si>
  <si>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</si>
  <si>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</si>
  <si>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</si>
  <si>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</si>
  <si>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</si>
  <si>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</si>
  <si>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</si>
  <si>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</si>
  <si>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</si>
  <si>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</si>
  <si>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</si>
  <si>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</si>
  <si>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</si>
  <si>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</si>
  <si>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</si>
  <si>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</si>
  <si>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</si>
  <si>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</si>
  <si>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</si>
  <si>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</si>
  <si>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</si>
  <si>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</si>
  <si>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</si>
  <si>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</si>
  <si>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</si>
  <si>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</si>
  <si>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</si>
  <si>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</si>
  <si>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</si>
  <si>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</si>
  <si>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</si>
  <si>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</si>
  <si>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</si>
  <si>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</si>
  <si>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</si>
  <si>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</si>
  <si>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</si>
  <si>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</si>
  <si>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</si>
  <si>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</si>
  <si>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</si>
  <si>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</si>
  <si>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</si>
  <si>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</si>
  <si>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</si>
  <si>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</si>
  <si>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</si>
  <si>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</si>
  <si>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</si>
  <si>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</si>
  <si>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</si>
  <si>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</si>
  <si>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</si>
  <si>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</si>
  <si>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</si>
  <si>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</si>
  <si>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</si>
  <si>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</si>
  <si>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</si>
  <si>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</si>
  <si>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</si>
  <si>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</si>
  <si>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</si>
  <si>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</si>
  <si>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</si>
  <si>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</si>
  <si>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</si>
  <si>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</si>
  <si>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</si>
  <si>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</si>
  <si>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</si>
  <si>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</si>
  <si>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</si>
  <si>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</si>
  <si>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</si>
  <si>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</si>
  <si>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</si>
  <si>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</si>
  <si>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</si>
  <si>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</si>
  <si>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</si>
  <si>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</si>
  <si>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</si>
  <si>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</si>
  <si>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</si>
  <si>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</si>
  <si>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</si>
  <si>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</si>
  <si>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</si>
  <si>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</si>
  <si>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</si>
  <si>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</si>
  <si>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</si>
  <si>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</si>
  <si>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</si>
  <si>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</si>
  <si>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</si>
  <si>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</si>
  <si>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</si>
  <si>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</si>
  <si>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</si>
  <si>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</si>
  <si>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</si>
  <si>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</si>
  <si>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</si>
  <si>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</si>
  <si>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</si>
  <si>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</si>
  <si>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</si>
  <si>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</si>
  <si>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</si>
  <si>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</si>
  <si>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</si>
  <si>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</si>
  <si>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</si>
  <si>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</si>
  <si>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</si>
  <si>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</si>
  <si>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</si>
  <si>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</si>
  <si>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</si>
  <si>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</si>
  <si>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</si>
  <si>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</si>
  <si>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</si>
  <si>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</si>
  <si>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</si>
  <si>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</si>
  <si>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</si>
  <si>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</si>
  <si>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</si>
  <si>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</si>
  <si>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</si>
  <si>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</si>
  <si>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</si>
  <si>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</si>
  <si>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</si>
  <si>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</si>
  <si>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</si>
  <si>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</si>
  <si>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</si>
  <si>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</si>
  <si>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</si>
  <si>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</si>
  <si>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</si>
  <si>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</si>
  <si>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</si>
  <si>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</si>
  <si>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</si>
  <si>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</si>
  <si>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</si>
  <si>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</si>
  <si>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</si>
  <si>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</si>
  <si>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</si>
  <si>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</si>
  <si>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</si>
  <si>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</si>
  <si>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</si>
  <si>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</si>
  <si>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</si>
  <si>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</si>
  <si>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</si>
  <si>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</si>
  <si>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</si>
  <si>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</si>
  <si>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</si>
  <si>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</si>
  <si>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</si>
  <si>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</si>
  <si>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</si>
  <si>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</si>
  <si>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</si>
  <si>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</si>
  <si>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</si>
  <si>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</si>
  <si>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</si>
  <si>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</si>
  <si>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</si>
  <si>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</si>
  <si>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</si>
  <si>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</si>
  <si>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</si>
  <si>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</si>
  <si>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</si>
  <si>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</si>
  <si>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</si>
  <si>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</si>
  <si>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</si>
  <si>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</si>
  <si>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</si>
  <si>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</si>
  <si>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</si>
  <si>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</si>
  <si>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</si>
  <si>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</si>
  <si>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</si>
  <si>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</si>
  <si>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</si>
  <si>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</si>
  <si>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</si>
  <si>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</si>
  <si>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</si>
  <si>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</si>
  <si>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</si>
  <si>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</si>
  <si>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</si>
  <si>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</si>
  <si>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</si>
  <si>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</si>
  <si>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</si>
  <si>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</si>
  <si>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</si>
  <si>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</si>
  <si>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</si>
  <si>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</si>
  <si>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</si>
  <si>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</si>
  <si>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</si>
  <si>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</si>
  <si>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</si>
  <si>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</si>
  <si>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</si>
  <si>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</si>
  <si>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</si>
  <si>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</si>
  <si>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</si>
  <si>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</si>
  <si>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</si>
  <si>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</si>
  <si>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</si>
  <si>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</si>
  <si>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</si>
  <si>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</si>
  <si>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</si>
  <si>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</si>
  <si>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</si>
  <si>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</si>
  <si>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</si>
  <si>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</si>
  <si>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</si>
  <si>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</si>
  <si>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</si>
  <si>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</si>
  <si>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</si>
  <si>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</si>
  <si>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</si>
  <si>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</si>
  <si>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</si>
  <si>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</si>
  <si>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</si>
  <si>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</si>
  <si>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</si>
  <si>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</si>
  <si>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</si>
  <si>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</si>
  <si>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</si>
  <si>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</si>
  <si>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</si>
  <si>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</si>
  <si>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</si>
  <si>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</si>
  <si>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</si>
  <si>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</si>
  <si>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</si>
  <si>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</si>
  <si>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</si>
  <si>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</si>
  <si>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</si>
  <si>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</si>
  <si>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</si>
  <si>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</si>
  <si>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</si>
  <si>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</si>
  <si>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</si>
  <si>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</si>
  <si>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</si>
  <si>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</si>
  <si>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</si>
  <si>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</si>
  <si>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</si>
  <si>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</si>
  <si>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</si>
  <si>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</si>
  <si>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</si>
  <si>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</si>
  <si>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</si>
  <si>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</si>
  <si>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</si>
  <si>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</si>
  <si>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</si>
  <si>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</si>
  <si>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</si>
  <si>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</si>
  <si>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</si>
  <si>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</si>
  <si>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</si>
  <si>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</si>
  <si>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</si>
  <si>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</si>
  <si>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</si>
  <si>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</si>
  <si>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</si>
  <si>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</si>
  <si>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</si>
  <si>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</si>
  <si>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</si>
  <si>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</si>
  <si>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</si>
  <si>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</si>
  <si>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</si>
  <si>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</si>
  <si>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</si>
  <si>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</si>
  <si>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</si>
  <si>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</si>
  <si>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</si>
  <si>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</si>
  <si>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</si>
  <si>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</si>
  <si>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</si>
  <si>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</si>
  <si>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</si>
  <si>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</si>
  <si>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</si>
  <si>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</si>
  <si>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</si>
  <si>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</si>
  <si>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</si>
  <si>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</si>
  <si>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</si>
  <si>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</si>
  <si>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</si>
  <si>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</si>
  <si>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</si>
  <si>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</si>
  <si>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</si>
  <si>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</si>
  <si>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</si>
  <si>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</si>
  <si>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</si>
  <si>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</si>
  <si>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</si>
  <si>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</si>
  <si>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</si>
  <si>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</si>
  <si>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</si>
  <si>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</si>
  <si>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</si>
  <si>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</si>
  <si>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</si>
  <si>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</si>
  <si>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</si>
  <si>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</si>
  <si>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</si>
  <si>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</si>
  <si>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</si>
  <si>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</si>
  <si>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</si>
  <si>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</si>
  <si>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</si>
  <si>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</si>
  <si>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</si>
  <si>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</si>
  <si>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</si>
  <si>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</si>
  <si>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</si>
  <si>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</si>
  <si>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</si>
  <si>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</si>
  <si>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</si>
  <si>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</si>
  <si>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</si>
  <si>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</si>
  <si>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</si>
  <si>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</si>
  <si>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</si>
  <si>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</si>
  <si>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</si>
  <si>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</si>
  <si>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</si>
  <si>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</si>
  <si>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</si>
  <si>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</si>
  <si>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</si>
  <si>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</si>
  <si>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</si>
  <si>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</si>
  <si>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</si>
  <si>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</si>
  <si>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</si>
  <si>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</si>
  <si>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</si>
  <si>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</si>
  <si>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</si>
  <si>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</si>
  <si>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</si>
  <si>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</si>
  <si>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</si>
  <si>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</si>
  <si>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</si>
  <si>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</si>
  <si>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</si>
  <si>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</si>
  <si>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</si>
  <si>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</si>
  <si>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</si>
  <si>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</si>
  <si>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</si>
  <si>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</si>
  <si>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</si>
  <si>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</si>
  <si>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</si>
  <si>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</si>
  <si>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</si>
  <si>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</si>
  <si>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</si>
  <si>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</si>
  <si>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</si>
  <si>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</si>
  <si>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</si>
  <si>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</si>
  <si>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</si>
  <si>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</si>
  <si>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</si>
  <si>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</si>
  <si>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</si>
  <si>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</si>
  <si>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</si>
  <si>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</si>
  <si>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</si>
  <si>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</si>
  <si>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</si>
  <si>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</si>
  <si>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</si>
  <si>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</si>
  <si>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</si>
  <si>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</si>
  <si>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</si>
  <si>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</si>
  <si>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</si>
  <si>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</si>
  <si>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</si>
  <si>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</si>
  <si>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</si>
  <si>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</si>
  <si>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</si>
  <si>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</si>
  <si>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</si>
  <si>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</si>
  <si>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</si>
  <si>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</si>
  <si>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</si>
  <si>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</si>
  <si>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</si>
  <si>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</si>
  <si>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</si>
  <si>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</si>
  <si>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</si>
  <si>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</si>
  <si>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</si>
  <si>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</si>
  <si>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</si>
  <si>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</si>
  <si>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</si>
  <si>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</si>
  <si>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</si>
  <si>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</si>
  <si>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</si>
  <si>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</si>
  <si>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</si>
  <si>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</si>
  <si>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</si>
  <si>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</si>
  <si>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</si>
  <si>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</si>
  <si>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</si>
  <si>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</si>
  <si>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</si>
  <si>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</si>
  <si>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</si>
  <si>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</si>
  <si>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</si>
  <si>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</si>
  <si>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</si>
  <si>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</si>
  <si>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</si>
  <si>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</si>
  <si>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</si>
  <si>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</si>
  <si>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</si>
  <si>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</si>
  <si>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</si>
  <si>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</si>
  <si>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</si>
  <si>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</si>
  <si>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</si>
  <si>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</si>
  <si>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</si>
  <si>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</si>
  <si>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</si>
  <si>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</si>
  <si>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</si>
  <si>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</si>
  <si>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</si>
  <si>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</si>
  <si>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</si>
  <si>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</si>
  <si>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</si>
  <si>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</si>
  <si>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</si>
  <si>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</si>
  <si>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</si>
  <si>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</si>
  <si>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</si>
  <si>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</si>
  <si>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</si>
  <si>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</si>
  <si>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</si>
  <si>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</si>
  <si>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</si>
  <si>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</si>
  <si>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</si>
  <si>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</si>
  <si>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</si>
  <si>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</si>
  <si>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</si>
  <si>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</si>
  <si>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</si>
  <si>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</si>
  <si>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</si>
  <si>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</si>
  <si>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</si>
  <si>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</si>
  <si>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</si>
  <si>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</si>
  <si>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</si>
  <si>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</si>
  <si>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</si>
  <si>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</si>
  <si>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</si>
  <si>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</si>
  <si>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</si>
  <si>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</si>
  <si>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</si>
  <si>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</si>
  <si>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</si>
  <si>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</si>
  <si>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</si>
  <si>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</si>
  <si>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</si>
  <si>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</si>
  <si>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</si>
  <si>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</si>
  <si>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</si>
  <si>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</si>
  <si>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</si>
  <si>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</si>
  <si>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</si>
  <si>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</si>
  <si>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</si>
  <si>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</si>
  <si>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</si>
  <si>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</si>
  <si>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</si>
  <si>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</si>
  <si>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</si>
  <si>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</si>
  <si>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</si>
  <si>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</si>
  <si>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</si>
  <si>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</si>
  <si>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</si>
  <si>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</si>
  <si>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</si>
  <si>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</si>
  <si>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</si>
  <si>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</si>
  <si>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</si>
  <si>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</si>
  <si>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</si>
  <si>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</si>
  <si>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</si>
  <si>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</si>
  <si>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</si>
  <si>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</si>
  <si>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</si>
  <si>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</si>
  <si>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</si>
  <si>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</si>
  <si>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</si>
  <si>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</si>
  <si>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</si>
  <si>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</si>
  <si>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</si>
  <si>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</si>
  <si>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</si>
  <si>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</si>
  <si>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</si>
  <si>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</si>
  <si>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</si>
  <si>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</si>
  <si>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</si>
  <si>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</si>
  <si>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</si>
  <si>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</si>
  <si>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</si>
  <si>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</si>
  <si>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</si>
  <si>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</si>
  <si>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</si>
  <si>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</si>
  <si>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</si>
  <si>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</si>
  <si>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</si>
  <si>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</si>
  <si>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</si>
  <si>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</si>
  <si>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</si>
  <si>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</si>
  <si>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</si>
  <si>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</si>
  <si>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</si>
  <si>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</si>
  <si>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</si>
  <si>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</si>
  <si>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</si>
  <si>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</si>
  <si>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</si>
  <si>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</si>
  <si>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</si>
  <si>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</si>
  <si>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</si>
  <si>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</si>
  <si>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</si>
  <si>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</si>
  <si>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</si>
  <si>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</si>
  <si>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</si>
  <si>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</si>
  <si>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</si>
  <si>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</si>
  <si>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</si>
  <si>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</si>
  <si>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</si>
  <si>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</si>
  <si>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</si>
  <si>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</si>
  <si>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</si>
  <si>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</si>
  <si>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</si>
  <si>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</si>
  <si>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</si>
  <si>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</si>
  <si>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</si>
  <si>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</si>
  <si>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</si>
  <si>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</si>
  <si>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</si>
  <si>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</si>
  <si>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</si>
  <si>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</si>
  <si>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</si>
  <si>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</si>
  <si>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</si>
  <si>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</si>
  <si>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</si>
  <si>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</si>
  <si>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</si>
  <si>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</si>
  <si>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</si>
  <si>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</si>
  <si>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</si>
  <si>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</si>
  <si>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</si>
  <si>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</si>
  <si>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</si>
  <si>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</si>
  <si>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</si>
  <si>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</si>
  <si>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</si>
  <si>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</si>
  <si>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</si>
  <si>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</si>
  <si>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</si>
  <si>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</si>
  <si>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</si>
  <si>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</si>
  <si>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</si>
  <si>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</si>
  <si>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</si>
  <si>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</si>
  <si>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</si>
  <si>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</si>
  <si>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</si>
  <si>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</si>
  <si>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</si>
  <si>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</si>
  <si>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</si>
  <si>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</si>
  <si>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</si>
  <si>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</si>
  <si>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</si>
  <si>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</si>
  <si>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</si>
  <si>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</si>
  <si>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</si>
  <si>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</si>
  <si>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</si>
  <si>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</si>
  <si>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</si>
  <si>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</si>
  <si>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</si>
  <si>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</si>
  <si>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</si>
  <si>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</si>
  <si>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</si>
  <si>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</si>
  <si>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</si>
  <si>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</si>
  <si>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</si>
  <si>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</si>
  <si>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</si>
  <si>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</si>
  <si>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</si>
  <si>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</si>
  <si>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</si>
  <si>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</si>
  <si>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</si>
  <si>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</si>
  <si>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</si>
  <si>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</si>
  <si>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</si>
  <si>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</si>
  <si>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</si>
  <si>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</si>
  <si>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</si>
  <si>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</si>
  <si>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</si>
  <si>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</si>
  <si>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</si>
  <si>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</si>
  <si>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</si>
  <si>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</si>
  <si>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</si>
  <si>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</si>
  <si>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</si>
  <si>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</si>
  <si>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</si>
  <si>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</si>
  <si>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</si>
  <si>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</si>
  <si>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</si>
  <si>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</si>
  <si>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</si>
  <si>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</si>
  <si>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</si>
  <si>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</si>
  <si>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</si>
  <si>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</si>
  <si>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</si>
  <si>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</si>
  <si>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</si>
  <si>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</si>
  <si>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</si>
  <si>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</si>
  <si>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</si>
  <si>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</si>
  <si>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</si>
  <si>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</si>
  <si>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</si>
  <si>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</si>
  <si>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</si>
  <si>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</si>
  <si>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</si>
  <si>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</si>
  <si>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</si>
  <si>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</si>
  <si>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</si>
  <si>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</si>
  <si>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</si>
  <si>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</si>
  <si>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</si>
  <si>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</si>
  <si>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</si>
  <si>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</si>
  <si>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</si>
  <si>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</si>
  <si>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</si>
  <si>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</si>
  <si>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</si>
  <si>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</si>
  <si>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</si>
  <si>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</si>
  <si>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</si>
  <si>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</si>
  <si>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</si>
  <si>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</si>
  <si>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</si>
  <si>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</si>
  <si>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</si>
  <si>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</si>
  <si>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</si>
  <si>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</si>
  <si>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</si>
  <si>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</si>
  <si>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</si>
  <si>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</si>
  <si>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</si>
  <si>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</si>
  <si>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</si>
  <si>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</si>
  <si>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</si>
  <si>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</si>
  <si>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</si>
  <si>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</si>
  <si>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</si>
  <si>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</si>
  <si>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</si>
  <si>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</si>
  <si>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</si>
  <si>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</si>
  <si>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</si>
  <si>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</si>
  <si>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</si>
  <si>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</si>
  <si>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</si>
  <si>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</si>
  <si>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</si>
  <si>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</si>
  <si>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</si>
  <si>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</si>
  <si>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</si>
  <si>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</si>
  <si>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</si>
  <si>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</si>
  <si>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</si>
  <si>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</si>
  <si>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</si>
  <si>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</si>
  <si>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</si>
  <si>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</si>
  <si>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</si>
  <si>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</si>
  <si>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</si>
  <si>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</si>
  <si>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</si>
  <si>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</si>
  <si>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</si>
  <si>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</si>
  <si>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</si>
  <si>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</si>
  <si>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</si>
  <si>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</si>
  <si>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</si>
  <si>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</si>
  <si>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</si>
  <si>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</si>
  <si>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</si>
  <si>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</si>
  <si>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</si>
  <si>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</si>
  <si>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</si>
  <si>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</si>
  <si>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</si>
  <si>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</si>
  <si>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</si>
  <si>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</si>
  <si>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</si>
  <si>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</si>
  <si>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</si>
  <si>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</si>
  <si>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</si>
  <si>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</si>
  <si>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</si>
  <si>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</si>
  <si>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</si>
  <si>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</si>
  <si>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</si>
  <si>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</si>
  <si>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</si>
  <si>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</si>
  <si>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</si>
  <si>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</si>
  <si>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</si>
  <si>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</si>
  <si>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</si>
  <si>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</si>
  <si>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</si>
  <si>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</si>
  <si>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</si>
  <si>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</si>
  <si>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</si>
  <si>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</si>
  <si>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</si>
  <si>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</si>
  <si>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</si>
  <si>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</si>
  <si>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</si>
  <si>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</si>
  <si>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</si>
  <si>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</si>
  <si>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</si>
  <si>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</si>
  <si>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</si>
  <si>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</si>
  <si>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</si>
  <si>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</si>
  <si>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</si>
  <si>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</si>
  <si>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</si>
  <si>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</si>
  <si>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</si>
  <si>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</si>
  <si>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</si>
  <si>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</si>
  <si>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</si>
  <si>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</si>
  <si>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</si>
  <si>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</si>
  <si>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</si>
  <si>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</si>
  <si>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</si>
  <si>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</si>
  <si>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</si>
  <si>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</si>
  <si>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</si>
  <si>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</si>
  <si>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</si>
  <si>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</si>
  <si>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</si>
  <si>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</si>
  <si>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</si>
  <si>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</si>
  <si>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</si>
  <si>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</si>
  <si>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</si>
  <si>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</si>
  <si>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</si>
  <si>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</si>
  <si>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</si>
  <si>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</si>
  <si>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</si>
  <si>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</si>
  <si>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</si>
  <si>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</si>
  <si>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</si>
  <si>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</si>
  <si>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</si>
  <si>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</si>
  <si>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</si>
  <si>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</si>
  <si>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</si>
  <si>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</si>
  <si>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</si>
  <si>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</si>
  <si>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</si>
  <si>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</si>
  <si>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</si>
  <si>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</si>
  <si>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</si>
  <si>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</si>
  <si>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</si>
  <si>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</si>
  <si>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</si>
  <si>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</si>
  <si>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</si>
  <si>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</si>
  <si>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</si>
  <si>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</si>
  <si>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</si>
  <si>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</si>
  <si>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</si>
  <si>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</si>
  <si>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</si>
  <si>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</si>
  <si>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</si>
  <si>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</si>
  <si>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</si>
  <si>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</si>
  <si>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</si>
  <si>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</si>
  <si>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</si>
  <si>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</si>
  <si>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</si>
  <si>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</si>
  <si>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</si>
  <si>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</si>
  <si>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</si>
  <si>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</si>
  <si>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</si>
  <si>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</si>
  <si>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</si>
  <si>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</si>
  <si>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</si>
  <si>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</si>
  <si>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</si>
  <si>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</si>
  <si>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</si>
  <si>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</si>
  <si>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</si>
  <si>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</si>
  <si>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</si>
  <si>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</si>
  <si>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</si>
  <si>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</si>
  <si>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</si>
  <si>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</si>
  <si>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</si>
  <si>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</si>
  <si>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</si>
  <si>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</si>
  <si>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</si>
  <si>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</si>
  <si>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</si>
  <si>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</si>
  <si>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</si>
  <si>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</si>
  <si>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</si>
  <si>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</si>
  <si>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</si>
  <si>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</si>
  <si>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</si>
  <si>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</si>
  <si>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</si>
  <si>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</si>
  <si>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</si>
  <si>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</si>
  <si>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</si>
  <si>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</si>
  <si>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</si>
  <si>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</si>
  <si>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</si>
  <si>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</si>
  <si>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</si>
  <si>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</si>
  <si>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</si>
  <si>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</si>
  <si>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</si>
  <si>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</si>
  <si>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</si>
  <si>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</si>
  <si>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</si>
  <si>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</si>
  <si>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</si>
  <si>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</si>
  <si>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</si>
  <si>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</si>
  <si>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</si>
  <si>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</si>
  <si>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</si>
  <si>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</si>
  <si>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</si>
  <si>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</si>
  <si>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</si>
  <si>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</si>
  <si>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</si>
  <si>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</si>
  <si>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</si>
  <si>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</si>
  <si>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</si>
  <si>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</si>
  <si>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</si>
  <si>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</si>
  <si>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</si>
  <si>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</si>
  <si>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</si>
  <si>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</si>
  <si>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</si>
  <si>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</si>
  <si>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</si>
  <si>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</si>
  <si>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</si>
  <si>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</si>
  <si>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</si>
  <si>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</si>
  <si>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</si>
  <si>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</si>
  <si>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</si>
  <si>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</si>
  <si>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</si>
  <si>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</si>
  <si>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</si>
  <si>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</si>
  <si>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</si>
  <si>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</si>
  <si>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</si>
  <si>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</si>
  <si>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</si>
  <si>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</si>
  <si>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</si>
  <si>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</si>
  <si>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</si>
  <si>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</si>
  <si>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</si>
  <si>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</si>
  <si>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</si>
  <si>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</si>
  <si>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</si>
  <si>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</si>
  <si>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</si>
  <si>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</si>
  <si>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</si>
  <si>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</si>
  <si>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</si>
  <si>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</si>
  <si>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</si>
  <si>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</si>
  <si>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</si>
  <si>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</si>
  <si>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</si>
  <si>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</si>
  <si>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</si>
  <si>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</si>
  <si>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</si>
  <si>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</si>
  <si>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</si>
  <si>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</si>
  <si>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</si>
  <si>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</si>
  <si>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</si>
  <si>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</si>
  <si>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</si>
  <si>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</si>
  <si>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</si>
  <si>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</si>
  <si>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</si>
  <si>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</si>
  <si>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</si>
  <si>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</si>
  <si>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</si>
  <si>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</si>
  <si>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</si>
  <si>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</si>
  <si>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</si>
  <si>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</si>
  <si>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</si>
  <si>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</si>
  <si>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</si>
  <si>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</si>
  <si>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</si>
  <si>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</si>
  <si>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</si>
  <si>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</si>
  <si>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</si>
  <si>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</si>
  <si>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</si>
  <si>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</si>
  <si>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</si>
  <si>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</si>
  <si>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</si>
  <si>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</si>
  <si>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</si>
  <si>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</si>
  <si>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</si>
  <si>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</si>
  <si>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</si>
  <si>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</si>
  <si>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</si>
  <si>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</si>
  <si>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</si>
  <si>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</si>
  <si>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</si>
  <si>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</si>
  <si>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</si>
  <si>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</si>
  <si>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</si>
  <si>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</si>
  <si>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</si>
  <si>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</si>
  <si>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</si>
  <si>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</si>
  <si>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</si>
  <si>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</si>
  <si>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</si>
  <si>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</si>
  <si>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</si>
  <si>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</si>
  <si>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</si>
  <si>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</si>
  <si>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</si>
  <si>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</si>
  <si>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</si>
  <si>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</si>
  <si>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</si>
  <si>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</si>
  <si>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</si>
  <si>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</si>
  <si>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</si>
  <si>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</si>
  <si>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</si>
  <si>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</si>
  <si>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</si>
  <si>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</si>
  <si>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</si>
  <si>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</si>
  <si>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</si>
  <si>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</si>
  <si>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</si>
  <si>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</si>
  <si>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</si>
  <si>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</si>
  <si>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</si>
  <si>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</si>
  <si>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</si>
  <si>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</si>
  <si>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</si>
  <si>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</si>
  <si>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</si>
  <si>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</si>
  <si>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</si>
  <si>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</si>
  <si>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</si>
  <si>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</si>
  <si>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</si>
  <si>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</si>
  <si>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</si>
  <si>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</si>
  <si>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</si>
  <si>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</si>
  <si>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</si>
  <si>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</si>
  <si>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</si>
  <si>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</si>
  <si>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</si>
  <si>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</si>
  <si>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</si>
  <si>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</si>
  <si>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</si>
  <si>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</si>
  <si>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</si>
  <si>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</si>
  <si>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</si>
  <si>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</si>
  <si>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</si>
  <si>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</si>
  <si>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</si>
  <si>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</si>
  <si>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</si>
  <si>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</si>
  <si>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</si>
  <si>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</si>
  <si>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</si>
  <si>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</si>
  <si>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</si>
  <si>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</si>
  <si>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</si>
  <si>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</si>
  <si>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</si>
  <si>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</si>
  <si>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</si>
  <si>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</si>
  <si>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</si>
  <si>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</si>
  <si>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</si>
  <si>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</si>
  <si>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</si>
  <si>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</si>
  <si>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</si>
  <si>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</si>
  <si>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</si>
  <si>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</si>
  <si>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</si>
  <si>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</si>
  <si>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</si>
  <si>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</si>
  <si>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</si>
  <si>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</si>
  <si>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</si>
  <si>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</si>
  <si>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</si>
  <si>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</si>
  <si>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</si>
  <si>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</si>
  <si>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</si>
  <si>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</si>
  <si>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</si>
  <si>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</si>
  <si>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</si>
  <si>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</si>
  <si>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</si>
  <si>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</si>
  <si>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</si>
  <si>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</si>
  <si>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</si>
  <si>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</si>
  <si>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</si>
  <si>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</si>
  <si>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</si>
  <si>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</si>
  <si>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</si>
  <si>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</si>
  <si>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</si>
  <si>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</si>
  <si>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</si>
  <si>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</si>
  <si>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</si>
  <si>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</si>
  <si>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</si>
  <si>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</si>
  <si>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</si>
  <si>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</si>
  <si>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</si>
  <si>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</si>
  <si>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</si>
  <si>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</si>
  <si>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</si>
  <si>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</si>
  <si>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</si>
  <si>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</si>
  <si>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</si>
  <si>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</si>
  <si>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</si>
  <si>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</si>
  <si>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</si>
  <si>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</si>
  <si>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</si>
  <si>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</si>
  <si>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</si>
  <si>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</si>
  <si>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</si>
  <si>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</si>
  <si>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</si>
  <si>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</si>
  <si>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</si>
  <si>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</si>
  <si>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</si>
  <si>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</si>
  <si>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</si>
  <si>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</si>
  <si>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</si>
  <si>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</si>
  <si>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</si>
  <si>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</si>
  <si>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</si>
  <si>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</si>
  <si>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</si>
  <si>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</si>
  <si>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</si>
  <si>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</si>
  <si>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</si>
  <si>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</si>
  <si>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</si>
  <si>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</si>
  <si>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</si>
  <si>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</si>
  <si>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</si>
  <si>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</si>
  <si>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</si>
  <si>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</si>
  <si>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</si>
  <si>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</si>
  <si>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</si>
  <si>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</si>
  <si>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</si>
  <si>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</si>
  <si>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</si>
  <si>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</si>
  <si>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</si>
  <si>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</si>
  <si>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</si>
  <si>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</si>
  <si>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</si>
  <si>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</si>
  <si>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</si>
  <si>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</si>
  <si>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</si>
  <si>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</si>
  <si>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</si>
  <si>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</si>
  <si>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</si>
  <si>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</si>
  <si>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</si>
  <si>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</si>
  <si>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</si>
  <si>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</si>
  <si>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</si>
  <si>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</si>
  <si>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</si>
  <si>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</si>
  <si>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</si>
  <si>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</si>
  <si>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</si>
  <si>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</si>
  <si>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</si>
  <si>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</si>
  <si>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</si>
  <si>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</si>
  <si>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</si>
  <si>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</si>
  <si>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</si>
  <si>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</si>
  <si>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</si>
  <si>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</si>
  <si>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</si>
  <si>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</si>
  <si>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</si>
  <si>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</si>
  <si>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</si>
  <si>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</si>
  <si>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</si>
  <si>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</si>
  <si>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</si>
  <si>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</si>
  <si>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</si>
  <si>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</si>
  <si>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</si>
  <si>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</si>
  <si>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</si>
  <si>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</si>
  <si>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</si>
  <si>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</si>
  <si>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</si>
  <si>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</si>
  <si>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</si>
  <si>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</si>
  <si>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</si>
  <si>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</si>
  <si>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</si>
  <si>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</si>
  <si>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</si>
  <si>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</si>
  <si>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</si>
  <si>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</si>
  <si>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</si>
  <si>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</si>
  <si>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</si>
  <si>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</si>
  <si>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</si>
  <si>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</si>
  <si>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</si>
  <si>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</si>
  <si>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</si>
  <si>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</si>
  <si>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</si>
  <si>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</si>
  <si>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</si>
  <si>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</si>
  <si>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</si>
  <si>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</si>
  <si>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</si>
  <si>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</si>
  <si>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</si>
  <si>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</si>
  <si>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</si>
  <si>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</si>
  <si>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</si>
  <si>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</si>
  <si>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</si>
  <si>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</si>
  <si>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</si>
  <si>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</si>
  <si>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</si>
  <si>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</si>
  <si>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</si>
  <si>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</si>
  <si>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</si>
  <si>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</si>
  <si>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</si>
  <si>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</si>
  <si>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</si>
  <si>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</si>
  <si>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</si>
  <si>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</si>
  <si>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</si>
  <si>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</si>
  <si>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</si>
  <si>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</si>
  <si>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</si>
  <si>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</si>
  <si>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</si>
  <si>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</si>
  <si>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</si>
  <si>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</si>
  <si>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</si>
  <si>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</si>
  <si>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</si>
  <si>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</si>
  <si>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</si>
  <si>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</si>
  <si>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</si>
  <si>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</si>
  <si>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</si>
  <si>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</si>
  <si>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</si>
  <si>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</si>
  <si>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</si>
  <si>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</si>
  <si>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</si>
  <si>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</si>
  <si>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</si>
  <si>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</si>
  <si>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</si>
  <si>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</si>
  <si>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</si>
  <si>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</si>
  <si>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</si>
  <si>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</si>
  <si>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</si>
  <si>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</si>
  <si>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</si>
  <si>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</si>
  <si>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</si>
  <si>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</si>
  <si>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</si>
  <si>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</si>
  <si>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</si>
  <si>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</si>
  <si>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</si>
  <si>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</si>
  <si>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</si>
  <si>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</si>
  <si>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</si>
  <si>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</si>
  <si>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</si>
  <si>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</si>
  <si>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</si>
  <si>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</si>
  <si>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</si>
  <si>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</si>
  <si>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</si>
  <si>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</si>
  <si>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</si>
  <si>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</si>
  <si>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</si>
  <si>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</si>
  <si>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</si>
  <si>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</si>
  <si>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</si>
  <si>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</si>
  <si>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</si>
  <si>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</si>
  <si>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</si>
  <si>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</si>
  <si>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</si>
  <si>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</si>
  <si>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</si>
  <si>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</si>
  <si>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</si>
  <si>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</si>
  <si>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</si>
  <si>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</si>
  <si>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</si>
  <si>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</si>
  <si>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</si>
  <si>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</si>
  <si>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</si>
  <si>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</si>
  <si>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</si>
  <si>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</si>
  <si>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</si>
  <si>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</si>
  <si>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</si>
  <si>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</si>
  <si>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</si>
  <si>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</si>
  <si>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</si>
  <si>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</si>
  <si>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</si>
  <si>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</si>
  <si>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</si>
  <si>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</si>
  <si>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</si>
  <si>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</si>
  <si>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</si>
  <si>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</si>
  <si>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</si>
  <si>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</si>
  <si>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</si>
  <si>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</si>
  <si>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</si>
  <si>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</si>
  <si>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</si>
  <si>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</si>
  <si>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</si>
  <si>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</si>
  <si>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</si>
  <si>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</si>
  <si>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</si>
  <si>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</si>
  <si>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</si>
  <si>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</si>
  <si>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</si>
  <si>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</si>
  <si>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</si>
  <si>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</si>
  <si>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</si>
  <si>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</si>
  <si>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</si>
  <si>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</si>
  <si>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</si>
  <si>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</si>
  <si>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</si>
  <si>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</si>
  <si>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</si>
  <si>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</si>
  <si>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</si>
  <si>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</si>
  <si>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</si>
  <si>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</si>
  <si>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</si>
  <si>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</si>
  <si>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</si>
  <si>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</si>
  <si>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</si>
  <si>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</si>
  <si>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</si>
  <si>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</si>
  <si>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</si>
  <si>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</si>
  <si>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</si>
  <si>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</si>
  <si>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</si>
  <si>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</si>
  <si>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</si>
  <si>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</si>
  <si>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</si>
  <si>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</si>
  <si>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</si>
  <si>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</si>
  <si>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</si>
  <si>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</si>
  <si>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</si>
  <si>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</si>
  <si>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</si>
  <si>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</si>
  <si>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</si>
  <si>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</si>
  <si>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</si>
  <si>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</si>
  <si>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</si>
  <si>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</si>
  <si>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</si>
  <si>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</si>
  <si>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</si>
  <si>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</si>
  <si>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</si>
  <si>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</si>
  <si>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</si>
  <si>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</si>
  <si>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</si>
  <si>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</si>
  <si>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</si>
  <si>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</si>
  <si>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</si>
  <si>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</si>
  <si>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</si>
  <si>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</si>
  <si>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</si>
  <si>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</si>
  <si>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</si>
  <si>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</si>
  <si>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</si>
  <si>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</si>
  <si>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</si>
  <si>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</si>
  <si>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</si>
  <si>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</si>
  <si>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</si>
  <si>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</si>
  <si>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</si>
  <si>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</si>
  <si>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</si>
  <si>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</si>
  <si>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</si>
  <si>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</si>
  <si>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</si>
  <si>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</si>
  <si>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</si>
  <si>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</si>
  <si>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</si>
  <si>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</si>
  <si>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</si>
  <si>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</si>
  <si>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</si>
  <si>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</si>
  <si>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</si>
  <si>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</si>
  <si>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</si>
  <si>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</si>
  <si>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</si>
  <si>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</si>
  <si>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</si>
  <si>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</si>
  <si>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</si>
  <si>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</si>
  <si>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</si>
  <si>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</si>
  <si>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</si>
  <si>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</si>
  <si>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</si>
  <si>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</si>
  <si>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</si>
  <si>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</si>
  <si>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</si>
  <si>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</si>
  <si>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</si>
  <si>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</si>
  <si>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</si>
  <si>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</si>
  <si>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</si>
  <si>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</si>
  <si>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</si>
  <si>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</si>
  <si>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</si>
  <si>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</si>
  <si>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</si>
  <si>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</si>
  <si>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</si>
  <si>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</si>
  <si>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</si>
  <si>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</si>
  <si>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</si>
  <si>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</si>
  <si>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</si>
  <si>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</si>
  <si>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</si>
  <si>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</si>
  <si>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</si>
  <si>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</si>
  <si>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</si>
  <si>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</si>
  <si>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</si>
  <si>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</si>
  <si>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</si>
  <si>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</si>
  <si>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</si>
  <si>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</si>
  <si>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</si>
  <si>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</si>
  <si>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</si>
  <si>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</si>
  <si>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</si>
  <si>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</si>
  <si>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</si>
  <si>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</si>
  <si>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</si>
  <si>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</si>
  <si>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</si>
  <si>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</si>
  <si>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</si>
  <si>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</si>
  <si>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</si>
  <si>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</si>
  <si>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</si>
  <si>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</si>
  <si>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</si>
  <si>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</si>
  <si>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</si>
  <si>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</si>
  <si>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</si>
  <si>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</si>
  <si>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</si>
  <si>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</si>
  <si>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</si>
  <si>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</si>
  <si>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</si>
  <si>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</si>
  <si>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</si>
  <si>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</si>
  <si>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</si>
  <si>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</si>
  <si>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</si>
  <si>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</si>
  <si>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</si>
  <si>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</si>
  <si>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</si>
  <si>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</si>
  <si>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</si>
  <si>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</si>
  <si>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</si>
  <si>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</si>
  <si>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</si>
  <si>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</si>
  <si>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</si>
  <si>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</si>
  <si>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</si>
  <si>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</si>
  <si>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</si>
  <si>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</si>
  <si>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</si>
  <si>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</si>
  <si>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</si>
  <si>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</si>
  <si>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</si>
  <si>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</si>
  <si>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</si>
  <si>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</si>
  <si>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</si>
  <si>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</si>
  <si>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</si>
  <si>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</si>
  <si>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</si>
  <si>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</si>
  <si>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</si>
  <si>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</si>
  <si>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</si>
  <si>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</si>
  <si>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</si>
  <si>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</si>
  <si>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</si>
  <si>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</si>
  <si>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</si>
  <si>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</si>
  <si>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</si>
  <si>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</si>
  <si>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</si>
  <si>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</si>
  <si>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</si>
  <si>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</si>
  <si>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</si>
  <si>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</si>
  <si>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</si>
  <si>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</si>
  <si>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</si>
  <si>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</si>
  <si>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</si>
  <si>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</si>
  <si>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</si>
  <si>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</si>
  <si>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</si>
  <si>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</si>
  <si>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</si>
  <si>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</si>
  <si>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</si>
  <si>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</si>
  <si>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</si>
  <si>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</si>
  <si>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</si>
  <si>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</si>
  <si>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</si>
  <si>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</si>
  <si>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</si>
  <si>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</si>
  <si>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</si>
  <si>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</si>
  <si>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</si>
  <si>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</si>
  <si>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</si>
  <si>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</si>
  <si>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</si>
  <si>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</si>
  <si>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</si>
  <si>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</si>
  <si>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</si>
  <si>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</si>
  <si>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</si>
  <si>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</si>
  <si>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</si>
  <si>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</si>
  <si>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</si>
  <si>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</si>
  <si>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</si>
  <si>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</si>
  <si>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</si>
  <si>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</si>
  <si>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</si>
  <si>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</si>
  <si>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</si>
  <si>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</si>
  <si>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</si>
  <si>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</si>
  <si>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</si>
  <si>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</si>
  <si>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</si>
  <si>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</si>
  <si>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</si>
  <si>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</si>
  <si>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</si>
  <si>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</si>
  <si>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</si>
  <si>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</si>
  <si>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</si>
  <si>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</si>
  <si>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</si>
  <si>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</si>
  <si>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</si>
  <si>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</si>
  <si>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</si>
  <si>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</si>
  <si>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</si>
  <si>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</si>
  <si>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</si>
  <si>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</si>
  <si>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</si>
  <si>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</si>
  <si>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</si>
  <si>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</si>
  <si>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</si>
  <si>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</si>
  <si>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</si>
  <si>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</si>
  <si>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</si>
  <si>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</si>
  <si>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</si>
  <si>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</si>
  <si>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</si>
  <si>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</si>
  <si>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</si>
  <si>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</si>
  <si>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</si>
  <si>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</si>
  <si>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</si>
  <si>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</si>
  <si>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</si>
  <si>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</si>
  <si>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</si>
  <si>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</si>
  <si>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</si>
  <si>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</si>
  <si>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</si>
  <si>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</si>
  <si>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</si>
  <si>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</si>
  <si>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</si>
  <si>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</si>
  <si>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</si>
  <si>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</si>
  <si>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</si>
  <si>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</si>
  <si>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</si>
  <si>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</si>
  <si>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</si>
  <si>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</si>
  <si>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</si>
  <si>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</si>
  <si>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</si>
  <si>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</si>
  <si>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</si>
  <si>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</si>
  <si>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</si>
  <si>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</si>
  <si>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</si>
  <si>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</si>
  <si>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</si>
  <si>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</si>
  <si>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</si>
  <si>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</si>
  <si>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</si>
  <si>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</si>
  <si>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</si>
  <si>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</si>
  <si>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</si>
  <si>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</si>
  <si>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</si>
  <si>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</si>
  <si>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</si>
  <si>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</si>
  <si>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</si>
  <si>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</si>
  <si>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</si>
  <si>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</si>
  <si>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</si>
  <si>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</si>
  <si>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</si>
  <si>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</si>
  <si>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</si>
  <si>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</si>
  <si>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</si>
  <si>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</si>
  <si>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</si>
  <si>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</si>
  <si>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</si>
  <si>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</si>
  <si>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</si>
  <si>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</si>
  <si>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</si>
  <si>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</si>
  <si>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</si>
  <si>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</si>
  <si>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</si>
  <si>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</si>
  <si>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</si>
  <si>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</si>
  <si>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</si>
  <si>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</si>
  <si>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</si>
  <si>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</si>
  <si>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</si>
  <si>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</si>
  <si>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</si>
  <si>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</si>
  <si>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</si>
  <si>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</si>
  <si>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</si>
  <si>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</si>
  <si>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</si>
  <si>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</si>
  <si>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</si>
  <si>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</si>
  <si>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</si>
  <si>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</si>
  <si>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</si>
  <si>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</si>
  <si>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</si>
  <si>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</si>
  <si>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</si>
  <si>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</si>
  <si>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</si>
  <si>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</si>
  <si>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</si>
  <si>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</si>
  <si>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</si>
  <si>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</si>
  <si>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</si>
  <si>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</si>
  <si>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</si>
  <si>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</si>
  <si>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</si>
  <si>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</si>
  <si>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</si>
  <si>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</si>
  <si>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</si>
  <si>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</si>
  <si>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</si>
  <si>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</si>
  <si>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</si>
  <si>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</si>
  <si>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</si>
  <si>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</si>
  <si>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</si>
  <si>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</si>
  <si>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</si>
  <si>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</si>
  <si>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</si>
  <si>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</si>
  <si>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</si>
  <si>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</si>
  <si>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</si>
  <si>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</si>
  <si>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</si>
  <si>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</si>
  <si>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</si>
  <si>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</si>
  <si>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</si>
  <si>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</si>
  <si>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</si>
  <si>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</si>
  <si>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</si>
  <si>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</si>
  <si>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</si>
  <si>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</si>
  <si>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</si>
  <si>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</si>
  <si>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</si>
  <si>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</si>
  <si>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</si>
  <si>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</si>
  <si>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</si>
  <si>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</si>
  <si>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</si>
  <si>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</si>
  <si>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</si>
  <si>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</si>
  <si>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</si>
  <si>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</si>
  <si>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</si>
  <si>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</si>
  <si>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</si>
  <si>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</si>
  <si>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</si>
  <si>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</si>
  <si>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</si>
  <si>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</si>
  <si>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</si>
  <si>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</si>
  <si>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</si>
  <si>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</si>
  <si>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</si>
  <si>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</si>
  <si>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</si>
  <si>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</si>
  <si>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</si>
  <si>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</si>
  <si>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</si>
  <si>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</si>
  <si>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</si>
  <si>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</si>
  <si>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</si>
  <si>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</si>
  <si>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</si>
  <si>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</si>
  <si>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</si>
  <si>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</si>
  <si>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</si>
  <si>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</si>
  <si>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</si>
  <si>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</si>
  <si>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</si>
  <si>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</si>
  <si>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</si>
  <si>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</si>
  <si>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</si>
  <si>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</si>
  <si>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</si>
  <si>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</si>
  <si>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</si>
  <si>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</si>
  <si>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</si>
  <si>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</si>
  <si>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</si>
  <si>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</si>
  <si>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</si>
  <si>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</si>
  <si>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</si>
  <si>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</si>
  <si>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</si>
  <si>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</si>
  <si>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</si>
  <si>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</si>
  <si>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</si>
  <si>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</si>
  <si>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</si>
  <si>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</si>
  <si>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</si>
  <si>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</si>
  <si>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</si>
  <si>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</si>
  <si>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</si>
  <si>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</si>
  <si>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</si>
  <si>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</si>
  <si>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</si>
  <si>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</si>
  <si>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</si>
  <si>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</si>
  <si>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</si>
  <si>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</si>
  <si>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</si>
  <si>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</si>
  <si>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</si>
  <si>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</si>
  <si>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</si>
  <si>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</si>
  <si>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</si>
  <si>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</si>
  <si>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</si>
  <si>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</si>
  <si>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</si>
  <si>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</si>
  <si>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</si>
  <si>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</si>
  <si>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</si>
  <si>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</si>
  <si>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</si>
  <si>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</si>
  <si>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</si>
  <si>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</si>
  <si>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</si>
  <si>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</si>
  <si>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</si>
  <si>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</si>
  <si>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</si>
  <si>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</si>
  <si>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</si>
  <si>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</si>
  <si>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</si>
  <si>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</si>
  <si>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</si>
  <si>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</si>
  <si>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</si>
  <si>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</si>
  <si>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</si>
  <si>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</si>
  <si>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</si>
  <si>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</si>
  <si>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</si>
  <si>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</si>
  <si>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</si>
  <si>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</si>
  <si>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</si>
  <si>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</si>
  <si>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</si>
  <si>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</si>
  <si>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</si>
  <si>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</si>
  <si>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</si>
  <si>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</si>
  <si>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</si>
  <si>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</si>
  <si>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</si>
  <si>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</si>
  <si>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</si>
  <si>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</si>
  <si>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</si>
  <si>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</si>
  <si>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</si>
  <si>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</si>
  <si>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</si>
  <si>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</si>
  <si>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</si>
  <si>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</si>
  <si>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</si>
  <si>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</si>
  <si>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</si>
  <si>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</si>
  <si>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</si>
  <si>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</si>
  <si>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</si>
  <si>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</si>
  <si>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</si>
  <si>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</si>
  <si>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</si>
  <si>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</si>
  <si>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</si>
  <si>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</si>
  <si>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</si>
  <si>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</si>
  <si>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</si>
  <si>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</si>
  <si>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</si>
  <si>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</si>
  <si>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</si>
  <si>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</si>
  <si>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</si>
  <si>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</si>
  <si>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</si>
  <si>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</si>
  <si>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</si>
  <si>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</si>
  <si>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</si>
  <si>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</si>
  <si>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</si>
  <si>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</si>
  <si>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</si>
  <si>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</si>
  <si>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</si>
  <si>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</si>
  <si>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</si>
  <si>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</si>
  <si>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</si>
  <si>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</si>
  <si>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</si>
  <si>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</si>
  <si>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</si>
  <si>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</si>
  <si>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</si>
  <si>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</si>
  <si>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</si>
  <si>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</si>
  <si>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</si>
  <si>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</si>
  <si>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</si>
  <si>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</si>
  <si>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</si>
  <si>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</si>
  <si>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</si>
  <si>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</si>
  <si>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</si>
  <si>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</si>
  <si>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</si>
  <si>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</si>
  <si>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</si>
  <si>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</si>
  <si>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</si>
  <si>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</si>
  <si>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</si>
  <si>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</si>
  <si>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</si>
  <si>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</si>
  <si>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</si>
  <si>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</si>
  <si>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</si>
  <si>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</si>
  <si>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</si>
  <si>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</si>
  <si>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</si>
  <si>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</si>
  <si>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</si>
  <si>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</si>
  <si>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</si>
  <si>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</si>
  <si>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</si>
  <si>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</si>
  <si>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</si>
  <si>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</si>
  <si>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</si>
  <si>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</si>
  <si>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</si>
  <si>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</si>
  <si>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</si>
  <si>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</si>
  <si>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</si>
  <si>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</si>
  <si>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</si>
  <si>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</si>
  <si>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</si>
  <si>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</si>
  <si>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</si>
  <si>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</si>
  <si>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</si>
  <si>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</si>
  <si>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</si>
  <si>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</si>
  <si>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</si>
  <si>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</si>
  <si>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</si>
  <si>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</si>
  <si>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</si>
  <si>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</si>
  <si>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</si>
  <si>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</si>
  <si>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</si>
  <si>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</si>
  <si>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</si>
  <si>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</si>
  <si>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</si>
  <si>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</si>
  <si>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</si>
  <si>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</si>
  <si>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</si>
  <si>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</si>
  <si>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</si>
  <si>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</si>
  <si>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</si>
  <si>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</si>
  <si>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</si>
  <si>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</si>
  <si>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</si>
  <si>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</si>
  <si>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</si>
  <si>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</si>
  <si>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</si>
  <si>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</si>
  <si>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</si>
  <si>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</si>
  <si>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</si>
  <si>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</si>
  <si>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</si>
  <si>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</si>
  <si>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</si>
  <si>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</si>
  <si>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</si>
  <si>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</si>
  <si>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</si>
  <si>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</si>
  <si>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</si>
  <si>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</si>
  <si>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</si>
  <si>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</si>
  <si>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</si>
  <si>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</si>
  <si>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</si>
  <si>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</si>
  <si>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</si>
  <si>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</si>
  <si>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</si>
  <si>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</si>
  <si>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</si>
  <si>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</si>
  <si>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</si>
  <si>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</si>
  <si>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</si>
  <si>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</si>
  <si>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</si>
  <si>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</si>
  <si>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</si>
  <si>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</si>
  <si>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</si>
  <si>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</si>
  <si>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</si>
  <si>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</si>
  <si>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</si>
  <si>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</si>
  <si>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</si>
  <si>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</si>
  <si>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</si>
  <si>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</si>
  <si>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</si>
  <si>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</si>
  <si>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</si>
  <si>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</si>
  <si>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</si>
  <si>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</si>
  <si>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</si>
  <si>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</si>
  <si>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</si>
  <si>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</si>
  <si>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</si>
  <si>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</si>
  <si>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</si>
  <si>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</si>
  <si>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</si>
  <si>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</si>
  <si>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</si>
  <si>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</si>
  <si>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</si>
  <si>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</si>
  <si>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</si>
  <si>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</si>
  <si>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</si>
  <si>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</si>
  <si>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</si>
  <si>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</si>
  <si>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</si>
  <si>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</si>
  <si>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</si>
  <si>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</si>
  <si>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</si>
  <si>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</si>
  <si>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</si>
  <si>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</si>
  <si>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</si>
  <si>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</si>
  <si>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</si>
  <si>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</si>
  <si>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</si>
  <si>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</si>
  <si>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</si>
  <si>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</si>
  <si>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</si>
  <si>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</si>
  <si>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</si>
  <si>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</si>
  <si>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</si>
  <si>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</si>
  <si>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</si>
  <si>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</si>
  <si>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</si>
  <si>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</si>
  <si>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</si>
  <si>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</si>
  <si>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</si>
  <si>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</si>
  <si>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</si>
  <si>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</si>
  <si>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</si>
  <si>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</si>
  <si>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</si>
  <si>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</si>
  <si>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</si>
  <si>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</si>
  <si>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</si>
  <si>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</si>
  <si>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</si>
  <si>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</si>
  <si>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</si>
  <si>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</si>
  <si>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</si>
  <si>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</si>
  <si>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</si>
  <si>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</si>
  <si>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</si>
  <si>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</si>
  <si>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</si>
  <si>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</si>
  <si>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</si>
  <si>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</si>
  <si>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</si>
  <si>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</si>
  <si>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</si>
  <si>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</si>
  <si>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</si>
  <si>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</si>
  <si>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</si>
  <si>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</si>
  <si>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</si>
  <si>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</si>
  <si>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</si>
  <si>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</si>
  <si>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</si>
  <si>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</si>
  <si>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</si>
  <si>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</si>
  <si>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</si>
  <si>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</si>
  <si>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</si>
  <si>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</si>
  <si>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</si>
  <si>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</si>
  <si>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</si>
  <si>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</si>
  <si>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</si>
  <si>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</si>
  <si>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</si>
  <si>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</si>
  <si>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</si>
  <si>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</si>
  <si>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</si>
  <si>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</si>
  <si>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</si>
  <si>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</si>
  <si>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</si>
  <si>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</si>
  <si>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</si>
  <si>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</si>
  <si>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</si>
  <si>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</si>
  <si>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</si>
  <si>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</si>
  <si>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</si>
  <si>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</si>
  <si>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</si>
  <si>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</si>
  <si>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</si>
  <si>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</si>
  <si>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</si>
  <si>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</si>
  <si>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</si>
  <si>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</si>
  <si>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</si>
  <si>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</si>
  <si>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</si>
  <si>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</si>
  <si>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</si>
  <si>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</si>
  <si>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</si>
  <si>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</si>
  <si>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</si>
  <si>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</si>
  <si>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</si>
  <si>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</si>
  <si>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</si>
  <si>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</si>
  <si>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</si>
  <si>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</si>
  <si>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</si>
  <si>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</si>
  <si>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</si>
  <si>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</si>
  <si>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</si>
  <si>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</si>
  <si>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</si>
  <si>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</si>
  <si>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</si>
  <si>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</si>
  <si>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</si>
  <si>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</si>
  <si>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</si>
  <si>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</si>
  <si>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</si>
  <si>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</si>
  <si>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</si>
  <si>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</si>
  <si>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</si>
  <si>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</si>
  <si>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</si>
  <si>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</si>
  <si>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</si>
  <si>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</si>
  <si>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</si>
  <si>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</si>
  <si>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</si>
  <si>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</si>
  <si>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</si>
  <si>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</si>
  <si>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</si>
  <si>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</si>
  <si>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</si>
  <si>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</si>
  <si>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</si>
  <si>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</si>
  <si>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</si>
  <si>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</si>
  <si>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</si>
  <si>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</si>
  <si>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</si>
  <si>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</si>
  <si>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</si>
  <si>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</si>
  <si>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</si>
  <si>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</si>
  <si>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</si>
  <si>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</si>
  <si>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</si>
  <si>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</si>
  <si>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</si>
  <si>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</si>
  <si>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</si>
  <si>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</si>
  <si>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</si>
  <si>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</si>
  <si>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</si>
  <si>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</si>
  <si>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</si>
  <si>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</si>
  <si>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</si>
  <si>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</si>
  <si>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</si>
  <si>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</si>
  <si>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</si>
  <si>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</si>
  <si>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</si>
  <si>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</si>
  <si>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</si>
  <si>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</si>
  <si>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</si>
  <si>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</si>
  <si>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</si>
  <si>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</si>
  <si>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</si>
  <si>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</si>
  <si>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</si>
  <si>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</si>
  <si>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</si>
  <si>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</si>
  <si>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</si>
  <si>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</si>
  <si>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</si>
  <si>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</si>
  <si>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</si>
  <si>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</si>
  <si>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</si>
  <si>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</si>
  <si>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</si>
  <si>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</si>
  <si>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</si>
  <si>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</si>
  <si>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</si>
  <si>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</si>
  <si>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</si>
  <si>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</si>
  <si>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</si>
  <si>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</si>
  <si>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</si>
  <si>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</si>
  <si>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</si>
  <si>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</si>
  <si>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</si>
  <si>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</si>
  <si>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</si>
  <si>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</si>
  <si>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</si>
  <si>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</si>
  <si>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</si>
  <si>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</si>
  <si>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</si>
  <si>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</si>
  <si>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</si>
  <si>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</si>
  <si>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</si>
  <si>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</si>
  <si>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</si>
  <si>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</si>
  <si>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</si>
  <si>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</si>
  <si>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</si>
  <si>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</si>
  <si>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</si>
  <si>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</si>
  <si>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</si>
  <si>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</si>
  <si>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</si>
  <si>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</si>
  <si>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</si>
  <si>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</si>
  <si>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</si>
  <si>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</si>
  <si>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</si>
  <si>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</si>
  <si>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</si>
  <si>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</si>
  <si>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</si>
  <si>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</si>
  <si>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</si>
  <si>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</si>
  <si>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</si>
  <si>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</si>
  <si>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</si>
  <si>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</si>
  <si>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</si>
  <si>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</si>
  <si>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</si>
  <si>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</si>
  <si>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</si>
  <si>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</si>
  <si>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</si>
  <si>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</si>
  <si>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</si>
  <si>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</si>
  <si>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</si>
  <si>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</si>
  <si>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</si>
  <si>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</si>
  <si>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</si>
  <si>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</si>
  <si>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</si>
  <si>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</si>
  <si>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</si>
  <si>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</si>
  <si>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</si>
  <si>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</si>
  <si>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</si>
  <si>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</si>
  <si>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</si>
  <si>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</si>
  <si>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</si>
  <si>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</si>
  <si>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</si>
  <si>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</si>
  <si>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</si>
  <si>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</si>
  <si>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</si>
  <si>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</si>
  <si>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</si>
  <si>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</si>
  <si>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</si>
  <si>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</si>
  <si>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</si>
  <si>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</si>
  <si>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</si>
  <si>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</si>
  <si>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</si>
  <si>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</si>
  <si>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</si>
  <si>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</si>
  <si>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</si>
  <si>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</si>
  <si>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</si>
  <si>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</si>
  <si>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</si>
  <si>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</si>
  <si>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</si>
  <si>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</si>
  <si>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</si>
  <si>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</si>
  <si>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</si>
  <si>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</si>
  <si>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</si>
  <si>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</si>
  <si>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</si>
  <si>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</si>
  <si>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</si>
  <si>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</si>
  <si>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</si>
  <si>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</si>
  <si>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</si>
  <si>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</si>
  <si>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</si>
  <si>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</si>
  <si>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</si>
  <si>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</si>
  <si>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</si>
  <si>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</si>
  <si>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</si>
  <si>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</si>
  <si>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</si>
  <si>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</si>
  <si>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</si>
  <si>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</si>
  <si>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</si>
  <si>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</si>
  <si>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</si>
  <si>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</si>
  <si>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</si>
  <si>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</si>
  <si>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</si>
  <si>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</si>
  <si>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</si>
  <si>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</si>
  <si>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</si>
  <si>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</si>
  <si>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</si>
  <si>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</si>
  <si>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</si>
  <si>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</si>
  <si>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</si>
  <si>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</si>
  <si>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</si>
  <si>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</si>
  <si>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</si>
  <si>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</si>
  <si>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</si>
  <si>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</si>
  <si>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</si>
  <si>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</si>
  <si>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</si>
  <si>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</si>
  <si>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</si>
  <si>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</si>
  <si>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</si>
  <si>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</si>
  <si>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</si>
  <si>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</si>
  <si>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</si>
  <si>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</si>
  <si>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</si>
  <si>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</si>
  <si>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</si>
  <si>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</si>
  <si>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</si>
  <si>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</si>
  <si>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</si>
  <si>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</si>
  <si>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</si>
  <si>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</si>
  <si>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</si>
  <si>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</si>
  <si>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</si>
  <si>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</si>
  <si>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</si>
  <si>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</si>
  <si>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</si>
  <si>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</si>
  <si>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</si>
  <si>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</si>
  <si>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</si>
  <si>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</si>
  <si>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</si>
  <si>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</si>
  <si>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</si>
  <si>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</si>
  <si>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</si>
  <si>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</si>
  <si>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</si>
  <si>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</si>
  <si>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</si>
  <si>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</si>
  <si>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</si>
  <si>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</si>
  <si>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</si>
  <si>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</si>
  <si>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</si>
  <si>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</si>
  <si>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</si>
  <si>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</si>
  <si>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</si>
  <si>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</si>
  <si>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</si>
  <si>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</si>
  <si>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</si>
  <si>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</si>
  <si>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</si>
  <si>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</si>
  <si>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</si>
  <si>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</si>
  <si>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</si>
  <si>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</si>
  <si>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</si>
  <si>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</si>
  <si>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</si>
  <si>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</si>
  <si>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</si>
  <si>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</si>
  <si>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</si>
  <si>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</si>
  <si>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</si>
  <si>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</si>
  <si>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</si>
  <si>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</si>
  <si>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</si>
  <si>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</si>
  <si>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</si>
  <si>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</si>
  <si>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</si>
  <si>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</si>
  <si>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</si>
  <si>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</si>
  <si>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</si>
  <si>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</si>
  <si>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</si>
  <si>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</si>
  <si>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</si>
  <si>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</si>
  <si>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</si>
  <si>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</si>
  <si>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</si>
  <si>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</si>
  <si>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</si>
  <si>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</si>
  <si>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</si>
  <si>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</si>
  <si>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</si>
  <si>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</si>
  <si>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</si>
  <si>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</si>
  <si>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</si>
  <si>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</si>
  <si>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</si>
  <si>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</si>
  <si>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</si>
  <si>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</si>
  <si>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</si>
  <si>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</si>
  <si>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</si>
  <si>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</si>
  <si>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</si>
  <si>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</si>
  <si>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</si>
  <si>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</si>
  <si>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</si>
  <si>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</si>
  <si>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</si>
  <si>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</si>
  <si>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</si>
  <si>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</si>
  <si>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</si>
  <si>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</si>
  <si>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</si>
  <si>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</si>
  <si>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</si>
  <si>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</si>
  <si>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</si>
  <si>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</si>
  <si>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</si>
  <si>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</si>
  <si>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</si>
  <si>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</si>
  <si>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</si>
  <si>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</si>
  <si>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</si>
  <si>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</si>
  <si>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</si>
  <si>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</si>
  <si>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</si>
  <si>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</si>
  <si>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</si>
  <si>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</si>
  <si>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</si>
  <si>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</si>
  <si>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</si>
  <si>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</si>
  <si>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</si>
  <si>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</si>
  <si>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</si>
  <si>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</si>
  <si>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</si>
  <si>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</si>
  <si>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</si>
  <si>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</si>
  <si>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</si>
  <si>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</si>
  <si>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</si>
  <si>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</si>
  <si>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</si>
  <si>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</si>
  <si>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</si>
  <si>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</si>
  <si>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</si>
  <si>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</si>
  <si>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</si>
  <si>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</si>
  <si>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</si>
  <si>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</si>
  <si>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</si>
  <si>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</si>
  <si>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</si>
  <si>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</si>
  <si>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</si>
  <si>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</si>
  <si>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</si>
  <si>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</si>
  <si>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</si>
  <si>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</si>
  <si>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</si>
  <si>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</si>
  <si>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</si>
  <si>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</si>
  <si>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</si>
  <si>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</si>
  <si>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</si>
  <si>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</si>
  <si>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</si>
  <si>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</si>
  <si>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</si>
  <si>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</si>
  <si>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</si>
  <si>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</si>
  <si>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</si>
  <si>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</si>
  <si>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</si>
  <si>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</si>
  <si>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</si>
  <si>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</si>
  <si>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</si>
  <si>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</si>
  <si>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</si>
  <si>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</si>
  <si>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</si>
  <si>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</si>
  <si>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</si>
  <si>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</si>
  <si>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</si>
  <si>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</si>
  <si>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</si>
  <si>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</si>
  <si>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</si>
  <si>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</si>
  <si>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</si>
  <si>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</si>
  <si>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</si>
  <si>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</si>
  <si>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</si>
  <si>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</si>
  <si>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</si>
  <si>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</si>
  <si>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</si>
  <si>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</si>
  <si>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</si>
  <si>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</si>
  <si>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</si>
  <si>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</si>
  <si>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</si>
  <si>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</si>
  <si>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</si>
  <si>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</si>
  <si>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</si>
  <si>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</si>
  <si>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</si>
  <si>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</si>
  <si>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</si>
  <si>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</si>
  <si>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</si>
  <si>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</si>
  <si>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</si>
  <si>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</si>
  <si>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</si>
  <si>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</si>
  <si>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</si>
  <si>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</si>
  <si>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</si>
  <si>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</si>
  <si>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</si>
  <si>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</si>
  <si>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</si>
  <si>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</si>
  <si>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</si>
  <si>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</si>
  <si>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</si>
  <si>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</si>
  <si>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</si>
  <si>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</si>
  <si>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</si>
  <si>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</si>
  <si>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</si>
  <si>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</si>
  <si>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</si>
  <si>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</si>
  <si>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</si>
  <si>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</si>
  <si>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</si>
  <si>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</si>
  <si>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</si>
  <si>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</si>
  <si>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</si>
  <si>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</si>
  <si>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</si>
  <si>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</si>
  <si>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</si>
  <si>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</si>
  <si>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</si>
  <si>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</si>
  <si>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</si>
  <si>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</si>
  <si>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</si>
  <si>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</si>
  <si>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</si>
  <si>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</si>
  <si>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</si>
  <si>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</si>
  <si>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</si>
  <si>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</si>
  <si>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</si>
  <si>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</si>
  <si>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</si>
  <si>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</si>
  <si>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</si>
  <si>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</si>
  <si>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</si>
  <si>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</si>
  <si>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</si>
  <si>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</si>
  <si>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</si>
  <si>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</si>
  <si>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</si>
  <si>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</si>
  <si>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</si>
  <si>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</si>
  <si>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</si>
  <si>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</si>
  <si>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</si>
  <si>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</si>
  <si>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</si>
  <si>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</si>
  <si>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</si>
  <si>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</si>
  <si>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</si>
  <si>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</si>
  <si>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</si>
  <si>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</si>
  <si>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</si>
  <si>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</si>
  <si>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</si>
  <si>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</si>
  <si>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</si>
  <si>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</si>
  <si>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</si>
  <si>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</si>
  <si>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</si>
  <si>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</si>
  <si>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</si>
  <si>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</si>
  <si>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</si>
  <si>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</si>
  <si>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</si>
  <si>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</si>
  <si>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</si>
  <si>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</si>
  <si>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</si>
  <si>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</si>
  <si>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</si>
  <si>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</si>
  <si>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</si>
  <si>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</si>
  <si>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</si>
  <si>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</si>
  <si>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</si>
  <si>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</si>
  <si>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</si>
  <si>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</si>
  <si>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</si>
  <si>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</si>
  <si>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</si>
  <si>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</si>
  <si>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</si>
  <si>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</si>
  <si>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</si>
  <si>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</si>
  <si>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</si>
  <si>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</si>
  <si>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</si>
  <si>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</si>
  <si>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</si>
  <si>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</si>
  <si>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</si>
  <si>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</si>
  <si>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</si>
  <si>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</si>
  <si>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</si>
  <si>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</si>
  <si>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</si>
  <si>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</si>
  <si>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</si>
  <si>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</si>
  <si>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</si>
  <si>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</si>
  <si>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</si>
  <si>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</si>
  <si>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</si>
  <si>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</si>
  <si>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</si>
  <si>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</si>
  <si>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</si>
  <si>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</si>
  <si>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</si>
  <si>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</si>
  <si>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</si>
  <si>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</si>
  <si>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</si>
  <si>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</si>
  <si>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</si>
  <si>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</si>
  <si>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</si>
  <si>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</si>
  <si>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</si>
  <si>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</si>
  <si>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</si>
  <si>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</si>
  <si>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</si>
  <si>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</si>
  <si>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</si>
  <si>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</si>
  <si>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</si>
  <si>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</si>
  <si>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</si>
  <si>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</si>
  <si>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</si>
  <si>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</si>
  <si>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</si>
  <si>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</si>
  <si>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</si>
  <si>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</si>
  <si>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</si>
  <si>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</si>
  <si>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</si>
  <si>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</si>
  <si>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</si>
  <si>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</si>
  <si>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</si>
  <si>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</si>
  <si>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</si>
  <si>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</si>
  <si>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</si>
  <si>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</si>
  <si>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</si>
  <si>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</si>
  <si>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</si>
  <si>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</si>
  <si>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</si>
  <si>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</si>
  <si>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</si>
  <si>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</si>
  <si>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</si>
  <si>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</si>
  <si>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</si>
  <si>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</si>
  <si>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</si>
  <si>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</si>
  <si>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</si>
  <si>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</si>
  <si>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</si>
  <si>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</si>
  <si>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</si>
  <si>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</si>
  <si>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</si>
  <si>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</si>
  <si>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</si>
  <si>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</si>
  <si>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</si>
  <si>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</si>
  <si>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</si>
  <si>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</si>
  <si>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</si>
  <si>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</si>
  <si>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</si>
  <si>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</si>
  <si>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</si>
  <si>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</si>
  <si>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</si>
  <si>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</si>
  <si>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</si>
  <si>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</si>
  <si>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</si>
  <si>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</si>
  <si>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</si>
  <si>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</si>
  <si>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</si>
  <si>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</si>
  <si>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</si>
  <si>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</si>
  <si>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</si>
  <si>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</si>
  <si>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</si>
  <si>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</si>
  <si>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</si>
  <si>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</si>
  <si>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</si>
  <si>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</si>
  <si>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</si>
  <si>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</si>
  <si>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</si>
  <si>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</si>
  <si>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</si>
  <si>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</si>
  <si>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</si>
  <si>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</si>
  <si>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</si>
  <si>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</si>
  <si>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</si>
  <si>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</si>
  <si>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</si>
  <si>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</si>
  <si>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</si>
  <si>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</si>
  <si>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</si>
  <si>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</si>
  <si>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</si>
  <si>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</si>
  <si>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</si>
  <si>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</si>
  <si>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</si>
  <si>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</si>
  <si>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</si>
  <si>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</si>
  <si>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</si>
  <si>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</si>
  <si>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</si>
  <si>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</si>
  <si>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</si>
  <si>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</si>
  <si>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</si>
  <si>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</si>
  <si>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</si>
  <si>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</si>
  <si>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</si>
  <si>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</si>
  <si>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</si>
  <si>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</si>
  <si>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</si>
  <si>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</si>
  <si>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</si>
  <si>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</si>
  <si>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</si>
  <si>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</si>
  <si>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</si>
  <si>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</si>
  <si>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</si>
  <si>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</si>
  <si>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</si>
  <si>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</si>
  <si>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</si>
  <si>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</si>
  <si>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</si>
  <si>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</si>
  <si>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</si>
  <si>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</si>
  <si>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</si>
  <si>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</si>
  <si>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</si>
  <si>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</si>
  <si>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</si>
  <si>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</si>
  <si>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</si>
  <si>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</si>
  <si>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</si>
  <si>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</si>
  <si>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</si>
  <si>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</si>
  <si>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</si>
  <si>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</si>
  <si>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</si>
  <si>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</si>
  <si>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</si>
  <si>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</si>
  <si>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</si>
  <si>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</si>
  <si>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</si>
  <si>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</si>
  <si>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</si>
  <si>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</si>
  <si>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</si>
  <si>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</si>
  <si>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</si>
  <si>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</si>
  <si>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</si>
  <si>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</si>
  <si>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</si>
  <si>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</si>
  <si>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</si>
  <si>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</si>
  <si>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</si>
  <si>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</si>
  <si>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</si>
  <si>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</si>
  <si>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</si>
  <si>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</si>
  <si>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</si>
  <si>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</si>
  <si>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</si>
  <si>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</si>
  <si>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</si>
  <si>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</si>
  <si>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</si>
  <si>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</si>
  <si>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</si>
  <si>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</si>
  <si>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</si>
  <si>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</si>
  <si>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</si>
  <si>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</si>
  <si>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</si>
  <si>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</si>
  <si>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</si>
  <si>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</si>
  <si>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</si>
  <si>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</si>
  <si>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</si>
  <si>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</si>
  <si>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</si>
  <si>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</si>
  <si>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</si>
  <si>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</si>
  <si>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</si>
  <si>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</si>
  <si>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</si>
  <si>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</si>
  <si>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</si>
  <si>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</si>
  <si>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</si>
  <si>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</si>
  <si>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</si>
  <si>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</si>
  <si>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</si>
  <si>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</si>
  <si>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</si>
  <si>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</si>
  <si>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</si>
  <si>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</si>
  <si>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</si>
  <si>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</si>
  <si>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</si>
  <si>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</si>
  <si>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</si>
  <si>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</si>
  <si>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</si>
  <si>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</si>
  <si>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</si>
  <si>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</si>
  <si>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</si>
  <si>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</si>
  <si>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</si>
  <si>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</si>
  <si>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</si>
  <si>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</si>
  <si>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</si>
  <si>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</si>
  <si>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</si>
  <si>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</si>
  <si>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</si>
  <si>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</si>
  <si>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</si>
  <si>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</si>
  <si>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</si>
  <si>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</si>
  <si>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</si>
  <si>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</si>
  <si>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</si>
  <si>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</si>
  <si>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</si>
  <si>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</si>
  <si>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</si>
  <si>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</si>
  <si>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</si>
  <si>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</si>
  <si>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</si>
  <si>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</si>
  <si>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</si>
  <si>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</si>
  <si>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</si>
  <si>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</si>
  <si>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</si>
  <si>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</si>
  <si>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</si>
  <si>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</si>
  <si>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</si>
  <si>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</si>
  <si>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</si>
  <si>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</si>
  <si>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</si>
  <si>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</si>
  <si>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</si>
  <si>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</si>
  <si>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</si>
  <si>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</si>
  <si>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</si>
  <si>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</si>
  <si>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</si>
  <si>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</si>
  <si>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</si>
  <si>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</si>
  <si>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</si>
  <si>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</si>
  <si>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</si>
  <si>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</si>
  <si>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</si>
  <si>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</si>
  <si>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</si>
  <si>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</si>
  <si>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</si>
  <si>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</si>
  <si>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</si>
  <si>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</si>
  <si>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</si>
  <si>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</si>
  <si>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</si>
  <si>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</si>
  <si>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</si>
  <si>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</si>
  <si>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</si>
  <si>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</si>
  <si>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</si>
  <si>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</si>
  <si>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</si>
  <si>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</si>
  <si>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</si>
  <si>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</si>
  <si>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</si>
  <si>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</si>
  <si>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</si>
  <si>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</si>
  <si>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</si>
  <si>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</si>
  <si>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</si>
  <si>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</si>
  <si>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</si>
  <si>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</si>
  <si>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</si>
  <si>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</si>
  <si>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</si>
  <si>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</si>
  <si>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</si>
  <si>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</si>
  <si>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</si>
  <si>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</si>
  <si>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</si>
  <si>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</si>
  <si>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</si>
  <si>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</si>
  <si>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</si>
  <si>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</si>
  <si>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</si>
  <si>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</si>
  <si>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</si>
  <si>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</si>
  <si>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</si>
  <si>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</si>
  <si>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</si>
  <si>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</si>
  <si>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</si>
  <si>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</si>
  <si>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</si>
  <si>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</si>
  <si>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</si>
  <si>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</si>
  <si>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</si>
  <si>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</si>
  <si>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</si>
  <si>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</si>
  <si>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</si>
  <si>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</si>
  <si>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</si>
  <si>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</si>
  <si>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</si>
  <si>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</si>
  <si>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</si>
  <si>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</si>
  <si>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</si>
  <si>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</si>
  <si>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</si>
  <si>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</si>
  <si>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</si>
  <si>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</si>
  <si>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</si>
  <si>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</si>
  <si>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</si>
  <si>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</si>
  <si>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</si>
  <si>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</si>
  <si>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</si>
  <si>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</si>
  <si>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</si>
  <si>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</si>
  <si>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</si>
  <si>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</si>
  <si>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</si>
  <si>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</si>
  <si>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</si>
  <si>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</si>
  <si>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</si>
  <si>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</si>
  <si>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</si>
  <si>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</si>
  <si>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</si>
  <si>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</si>
  <si>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</si>
  <si>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</si>
  <si>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</si>
  <si>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</si>
  <si>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</si>
  <si>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</si>
  <si>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</si>
  <si>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</si>
  <si>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</si>
  <si>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</si>
  <si>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</si>
  <si>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</si>
  <si>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</si>
  <si>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</si>
  <si>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</si>
  <si>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</si>
  <si>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</si>
  <si>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</si>
  <si>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</si>
  <si>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</si>
  <si>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</si>
  <si>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</si>
  <si>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</si>
  <si>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</si>
  <si>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</si>
  <si>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</si>
  <si>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</si>
  <si>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</si>
  <si>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</si>
  <si>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</si>
  <si>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</si>
  <si>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</si>
  <si>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</si>
  <si>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</si>
  <si>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</si>
  <si>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</si>
  <si>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</si>
  <si>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</si>
  <si>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</si>
  <si>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</si>
  <si>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</si>
  <si>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</si>
  <si>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</si>
  <si>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</si>
  <si>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</si>
  <si>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</si>
  <si>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</si>
  <si>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</si>
  <si>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</si>
  <si>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</si>
  <si>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</si>
  <si>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</si>
  <si>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</si>
  <si>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</si>
  <si>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</si>
  <si>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</si>
  <si>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</si>
  <si>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</si>
  <si>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</si>
  <si>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</si>
  <si>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</si>
  <si>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</si>
  <si>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</si>
  <si>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</si>
  <si>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</si>
  <si>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</si>
  <si>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</si>
  <si>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</si>
  <si>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</si>
  <si>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</si>
  <si>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</si>
  <si>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</si>
  <si>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</si>
  <si>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</si>
  <si>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</si>
  <si>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</si>
  <si>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</si>
  <si>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</si>
  <si>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</si>
  <si>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</si>
  <si>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</si>
  <si>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</si>
  <si>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</si>
  <si>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</si>
  <si>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</si>
  <si>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</si>
  <si>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</si>
  <si>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</si>
  <si>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</si>
  <si>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</si>
  <si>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</si>
  <si>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</si>
  <si>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</si>
  <si>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</si>
  <si>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</si>
  <si>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</si>
  <si>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</si>
  <si>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</si>
  <si>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</si>
  <si>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</si>
  <si>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</si>
  <si>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</si>
  <si>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</si>
  <si>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</si>
  <si>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</si>
  <si>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</si>
  <si>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</si>
  <si>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</si>
  <si>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</si>
  <si>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</si>
  <si>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</si>
  <si>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</si>
  <si>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</si>
  <si>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</si>
  <si>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</si>
  <si>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</si>
  <si>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</si>
  <si>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</si>
  <si>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</si>
  <si>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</si>
  <si>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</si>
  <si>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</si>
  <si>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</si>
  <si>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</si>
  <si>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</si>
  <si>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</si>
  <si>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</si>
  <si>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</si>
  <si>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</si>
  <si>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</si>
  <si>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</si>
  <si>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</si>
  <si>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</si>
  <si>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</si>
  <si>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</si>
  <si>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</si>
  <si>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</si>
  <si>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</si>
  <si>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</si>
  <si>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</si>
  <si>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</si>
  <si>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</si>
  <si>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</si>
  <si>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</si>
  <si>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</si>
  <si>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</si>
  <si>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</si>
  <si>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</si>
  <si>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</si>
  <si>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</si>
  <si>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</si>
  <si>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</si>
  <si>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</si>
  <si>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</si>
  <si>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</si>
  <si>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</si>
  <si>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</si>
  <si>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</si>
  <si>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</si>
  <si>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</si>
  <si>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</si>
  <si>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</si>
  <si>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</si>
  <si>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</si>
  <si>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</si>
  <si>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</si>
  <si>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</si>
  <si>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</si>
  <si>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</si>
  <si>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</si>
  <si>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</si>
  <si>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</si>
  <si>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</si>
  <si>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</si>
  <si>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</si>
  <si>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</si>
  <si>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</si>
  <si>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</si>
  <si>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</si>
  <si>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</si>
  <si>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</si>
  <si>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</si>
  <si>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</si>
  <si>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</si>
  <si>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</si>
  <si>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</si>
  <si>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</si>
  <si>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</si>
  <si>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</si>
  <si>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</si>
  <si>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</si>
  <si>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</si>
  <si>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</si>
  <si>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</si>
  <si>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</si>
  <si>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</si>
  <si>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</si>
  <si>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</si>
  <si>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</si>
  <si>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</si>
  <si>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</si>
  <si>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</si>
  <si>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</si>
  <si>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</si>
  <si>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</si>
  <si>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</si>
  <si>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</si>
  <si>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</si>
  <si>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</si>
  <si>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</si>
  <si>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</si>
  <si>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</si>
  <si>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</si>
  <si>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</si>
  <si>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</si>
  <si>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</si>
  <si>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</si>
  <si>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</si>
  <si>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</si>
  <si>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</si>
  <si>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</si>
  <si>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</si>
  <si>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</si>
  <si>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</si>
  <si>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</si>
  <si>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</si>
  <si>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</si>
  <si>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</si>
  <si>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</si>
  <si>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</si>
  <si>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</si>
  <si>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</si>
  <si>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</si>
  <si>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</si>
  <si>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</si>
  <si>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</si>
  <si>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</si>
  <si>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</si>
  <si>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</si>
  <si>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</si>
  <si>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</si>
  <si>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</si>
  <si>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</si>
  <si>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</si>
  <si>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</si>
  <si>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</si>
  <si>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</si>
  <si>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</si>
  <si>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</si>
  <si>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</si>
  <si>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</si>
  <si>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</si>
  <si>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</si>
  <si>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</si>
  <si>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</si>
  <si>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</si>
  <si>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</si>
  <si>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</si>
  <si>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</si>
  <si>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</si>
  <si>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</si>
  <si>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</si>
  <si>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</si>
  <si>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</si>
  <si>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</si>
  <si>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</si>
  <si>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</si>
  <si>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</si>
  <si>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</si>
  <si>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</si>
  <si>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</si>
  <si>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</si>
  <si>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</si>
  <si>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</si>
  <si>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</si>
  <si>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</si>
  <si>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</si>
  <si>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</si>
  <si>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</si>
  <si>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</si>
  <si>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</si>
  <si>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</si>
  <si>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</si>
  <si>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</si>
  <si>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</si>
  <si>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</si>
  <si>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</si>
  <si>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</si>
  <si>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</si>
  <si>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</si>
  <si>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</si>
  <si>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</si>
  <si>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</si>
  <si>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</si>
  <si>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</si>
  <si>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</si>
  <si>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</si>
  <si>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</si>
  <si>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</si>
  <si>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</si>
  <si>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</si>
  <si>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</si>
  <si>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</si>
  <si>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</si>
  <si>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</si>
  <si>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</si>
  <si>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</si>
  <si>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</si>
  <si>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</si>
  <si>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</si>
  <si>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</si>
  <si>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</si>
  <si>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</si>
  <si>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</si>
  <si>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</si>
  <si>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</si>
  <si>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</si>
  <si>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</si>
  <si>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</si>
  <si>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</si>
  <si>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</si>
  <si>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</si>
  <si>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</si>
  <si>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</si>
  <si>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</si>
  <si>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</si>
  <si>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</si>
  <si>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</si>
  <si>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</si>
  <si>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</si>
  <si>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</si>
  <si>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</si>
  <si>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</si>
  <si>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</si>
  <si>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</si>
  <si>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</si>
  <si>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</si>
  <si>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</si>
  <si>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</si>
  <si>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</si>
  <si>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</si>
  <si>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</si>
  <si>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</si>
  <si>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</si>
  <si>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</si>
  <si>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</si>
  <si>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</si>
  <si>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</si>
  <si>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</si>
  <si>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</si>
  <si>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</si>
  <si>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</si>
  <si>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</si>
  <si>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</si>
  <si>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</si>
  <si>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</si>
  <si>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</si>
  <si>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</si>
  <si>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</si>
  <si>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</si>
  <si>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</si>
  <si>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</si>
  <si>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</si>
  <si>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</si>
  <si>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</si>
  <si>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</si>
  <si>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</si>
  <si>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</si>
  <si>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</si>
  <si>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</si>
  <si>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</si>
  <si>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</si>
  <si>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</si>
  <si>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</si>
  <si>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</si>
  <si>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</si>
  <si>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</si>
  <si>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</si>
  <si>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</si>
  <si>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</si>
  <si>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</si>
  <si>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</si>
  <si>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</si>
  <si>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</si>
  <si>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</si>
  <si>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</si>
  <si>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</si>
  <si>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</si>
  <si>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</si>
  <si>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</si>
  <si>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</si>
  <si>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</si>
  <si>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</si>
  <si>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</si>
  <si>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</si>
  <si>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</si>
  <si>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</si>
  <si>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</si>
  <si>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</si>
  <si>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</si>
  <si>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</si>
  <si>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</si>
  <si>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</si>
  <si>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</si>
  <si>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</si>
  <si>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</si>
  <si>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</si>
  <si>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</si>
  <si>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</si>
  <si>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</si>
  <si>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</si>
  <si>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</si>
  <si>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</si>
  <si>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</si>
  <si>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</si>
  <si>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</si>
  <si>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</si>
  <si>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</si>
  <si>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</si>
  <si>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</si>
  <si>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</si>
  <si>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</si>
  <si>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</si>
  <si>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</si>
  <si>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</si>
  <si>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</si>
  <si>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</si>
  <si>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</si>
  <si>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</si>
  <si>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</si>
  <si>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</si>
  <si>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</si>
  <si>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</si>
  <si>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</si>
  <si>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</si>
  <si>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</si>
  <si>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</si>
  <si>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</si>
  <si>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</si>
  <si>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</si>
  <si>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</si>
  <si>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</si>
  <si>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</si>
  <si>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</si>
  <si>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</si>
  <si>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</si>
  <si>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</si>
  <si>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</si>
  <si>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</si>
  <si>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</si>
  <si>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</si>
  <si>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</si>
  <si>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</si>
  <si>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</si>
  <si>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</si>
  <si>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</si>
  <si>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</si>
  <si>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</si>
  <si>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</si>
  <si>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</si>
  <si>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</si>
  <si>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</si>
  <si>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</si>
  <si>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</si>
  <si>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</si>
  <si>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</si>
  <si>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</si>
  <si>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</si>
  <si>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</si>
  <si>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</si>
  <si>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</si>
  <si>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</si>
  <si>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</si>
  <si>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</si>
  <si>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</si>
  <si>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</si>
  <si>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</si>
  <si>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</si>
  <si>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</si>
  <si>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</si>
  <si>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</si>
  <si>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</si>
  <si>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</si>
  <si>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</si>
  <si>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</si>
  <si>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</si>
  <si>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</si>
  <si>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</si>
  <si>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</si>
  <si>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</si>
  <si>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</si>
  <si>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</si>
  <si>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</si>
  <si>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</si>
  <si>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</si>
  <si>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</si>
  <si>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</si>
  <si>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</si>
  <si>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</si>
  <si>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</si>
  <si>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</si>
  <si>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</si>
  <si>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</si>
  <si>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</si>
  <si>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</si>
  <si>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</si>
  <si>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</si>
  <si>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</si>
  <si>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</si>
  <si>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</si>
  <si>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</si>
  <si>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</si>
  <si>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</si>
  <si>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</si>
  <si>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</si>
  <si>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</si>
  <si>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</si>
  <si>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</si>
  <si>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</si>
  <si>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</si>
  <si>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</si>
  <si>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</si>
  <si>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</si>
  <si>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</si>
  <si>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</si>
  <si>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</si>
  <si>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</si>
  <si>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</si>
  <si>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</si>
  <si>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</si>
  <si>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</si>
  <si>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</si>
  <si>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</si>
  <si>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</si>
  <si>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</si>
  <si>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</si>
  <si>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</si>
  <si>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</si>
  <si>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</si>
  <si>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</si>
  <si>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</si>
  <si>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</si>
  <si>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</si>
  <si>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</si>
  <si>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</si>
  <si>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</si>
  <si>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</si>
  <si>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</si>
  <si>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</si>
  <si>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</si>
  <si>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</si>
  <si>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</si>
  <si>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</si>
  <si>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</si>
  <si>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</si>
  <si>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</si>
  <si>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</si>
  <si>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</si>
  <si>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</si>
  <si>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</si>
  <si>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</si>
  <si>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</si>
  <si>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</si>
  <si>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</si>
  <si>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</si>
  <si>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</si>
  <si>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</si>
  <si>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</si>
  <si>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</si>
  <si>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</si>
  <si>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</si>
  <si>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</si>
  <si>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</si>
  <si>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</si>
  <si>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</si>
  <si>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</si>
  <si>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</si>
  <si>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</si>
  <si>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</si>
  <si>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</si>
  <si>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</si>
  <si>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</si>
  <si>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</si>
  <si>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</si>
  <si>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</si>
  <si>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</si>
  <si>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</si>
  <si>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</si>
  <si>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</si>
  <si>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</si>
  <si>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</si>
  <si>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</si>
  <si>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</si>
  <si>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</si>
  <si>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</si>
  <si>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</si>
  <si>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</si>
  <si>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</si>
  <si>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</si>
  <si>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</si>
  <si>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</si>
  <si>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</si>
  <si>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</si>
  <si>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</si>
  <si>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</si>
  <si>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</si>
  <si>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</si>
  <si>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</si>
  <si>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</si>
  <si>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</si>
  <si>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</si>
  <si>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</si>
  <si>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</si>
  <si>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</si>
  <si>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</si>
  <si>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</si>
  <si>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</si>
  <si>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</si>
  <si>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</si>
  <si>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</si>
  <si>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</si>
  <si>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</si>
  <si>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</si>
  <si>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</si>
  <si>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</si>
  <si>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</si>
  <si>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</si>
  <si>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</si>
  <si>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</si>
  <si>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</si>
  <si>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</si>
  <si>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</si>
  <si>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</si>
  <si>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</si>
  <si>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</si>
  <si>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</si>
  <si>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</si>
  <si>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</si>
  <si>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</si>
  <si>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</si>
  <si>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</si>
  <si>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</si>
  <si>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</si>
  <si>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</si>
  <si>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</si>
  <si>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</si>
  <si>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</si>
  <si>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</si>
  <si>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</si>
  <si>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</si>
  <si>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</si>
  <si>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</si>
  <si>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</si>
  <si>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</si>
  <si>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</si>
  <si>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</si>
  <si>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</si>
  <si>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</si>
  <si>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</si>
  <si>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</si>
  <si>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</si>
  <si>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</si>
  <si>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</si>
  <si>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</si>
  <si>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</si>
  <si>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</si>
  <si>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</si>
  <si>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</si>
  <si>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</si>
  <si>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</si>
  <si>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</si>
  <si>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</si>
  <si>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</si>
  <si>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</si>
  <si>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</si>
  <si>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</si>
  <si>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</si>
  <si>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</si>
  <si>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</si>
  <si>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</si>
  <si>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</si>
  <si>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</si>
  <si>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</si>
  <si>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</si>
  <si>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</si>
  <si>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</si>
  <si>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</si>
  <si>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</si>
  <si>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</si>
  <si>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</si>
  <si>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</si>
  <si>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</si>
  <si>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</si>
  <si>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</si>
  <si>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</si>
  <si>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</si>
  <si>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</si>
  <si>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</si>
  <si>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</si>
  <si>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</si>
  <si>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</si>
  <si>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</si>
  <si>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</si>
  <si>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</si>
  <si>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</si>
  <si>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</si>
  <si>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</si>
  <si>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</si>
  <si>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</si>
  <si>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</si>
  <si>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</si>
  <si>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</si>
  <si>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</si>
  <si>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</si>
  <si>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</si>
  <si>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</si>
  <si>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</si>
  <si>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</si>
  <si>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</si>
  <si>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</si>
  <si>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</si>
  <si>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</si>
  <si>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</si>
  <si>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</si>
  <si>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</si>
  <si>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</si>
  <si>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</si>
  <si>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</si>
  <si>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</si>
  <si>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</si>
  <si>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</si>
  <si>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</si>
  <si>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</si>
  <si>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</si>
  <si>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</si>
  <si>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</si>
  <si>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</si>
  <si>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</si>
  <si>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</si>
  <si>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</si>
  <si>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</si>
  <si>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</si>
  <si>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</si>
  <si>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</si>
  <si>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</si>
  <si>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</si>
  <si>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</si>
  <si>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</si>
  <si>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</si>
  <si>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</si>
  <si>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</si>
  <si>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</si>
  <si>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</si>
  <si>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</si>
  <si>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</si>
  <si>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</si>
  <si>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</si>
  <si>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</si>
  <si>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</si>
  <si>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</si>
  <si>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</si>
  <si>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</si>
  <si>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</si>
  <si>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</si>
  <si>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</si>
  <si>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</si>
  <si>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</si>
  <si>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</si>
  <si>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</si>
  <si>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</si>
  <si>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</si>
  <si>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</si>
  <si>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</si>
  <si>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</si>
  <si>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</si>
  <si>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</si>
  <si>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</si>
  <si>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</si>
  <si>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</si>
  <si>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</si>
  <si>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</si>
  <si>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</si>
  <si>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</si>
  <si>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</si>
  <si>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</si>
  <si>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</si>
  <si>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</si>
  <si>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</si>
  <si>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</si>
  <si>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</si>
  <si>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</si>
  <si>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</si>
  <si>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</si>
  <si>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</si>
  <si>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</si>
  <si>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</si>
  <si>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</si>
  <si>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</si>
  <si>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</si>
  <si>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</si>
  <si>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</si>
  <si>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</si>
  <si>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</si>
  <si>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</si>
  <si>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</si>
  <si>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</si>
  <si>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</si>
  <si>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</si>
  <si>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</si>
  <si>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</si>
  <si>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</si>
  <si>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</si>
  <si>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</si>
  <si>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</si>
  <si>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</si>
  <si>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</si>
  <si>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</si>
  <si>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</si>
  <si>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</si>
  <si>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</si>
  <si>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</si>
  <si>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</si>
  <si>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</si>
  <si>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</si>
  <si>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</si>
  <si>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</si>
  <si>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</si>
  <si>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</si>
  <si>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</si>
  <si>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</si>
  <si>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</si>
  <si>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</si>
  <si>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</si>
  <si>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</si>
  <si>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</si>
  <si>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</si>
  <si>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</si>
  <si>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</si>
  <si>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</si>
  <si>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</si>
  <si>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</si>
  <si>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</si>
  <si>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</si>
  <si>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</si>
  <si>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</si>
  <si>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</si>
  <si>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</si>
  <si>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</si>
  <si>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</si>
  <si>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</si>
  <si>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</si>
  <si>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</si>
  <si>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</si>
  <si>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</si>
  <si>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</si>
  <si>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</si>
  <si>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</si>
  <si>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</si>
  <si>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</si>
  <si>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</si>
  <si>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</si>
  <si>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</si>
  <si>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</si>
  <si>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</si>
  <si>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</si>
  <si>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</si>
  <si>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</si>
  <si>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</si>
  <si>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</si>
  <si>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</si>
  <si>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</si>
  <si>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</si>
  <si>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</si>
  <si>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</si>
  <si>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</si>
  <si>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</si>
  <si>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</si>
  <si>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</si>
  <si>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</si>
  <si>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</si>
  <si>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</si>
  <si>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</si>
  <si>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</si>
  <si>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</si>
  <si>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</si>
  <si>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</si>
  <si>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</si>
  <si>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</si>
  <si>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</si>
  <si>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</si>
  <si>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</si>
  <si>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</si>
  <si>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</si>
  <si>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</si>
  <si>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</si>
  <si>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</si>
  <si>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</si>
  <si>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</si>
  <si>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</si>
  <si>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</si>
  <si>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</si>
  <si>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</si>
  <si>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</si>
  <si>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</si>
  <si>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</si>
  <si>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</si>
  <si>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</si>
  <si>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</si>
  <si>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</si>
  <si>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</si>
  <si>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</si>
  <si>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</si>
  <si>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</si>
  <si>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</si>
  <si>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</si>
  <si>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</si>
  <si>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</si>
  <si>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</si>
  <si>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</si>
  <si>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</si>
  <si>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</si>
  <si>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</si>
  <si>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</si>
  <si>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</si>
  <si>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</si>
  <si>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</si>
  <si>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</si>
  <si>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</si>
  <si>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</si>
  <si>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</si>
  <si>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</si>
  <si>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</si>
  <si>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</si>
  <si>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</si>
  <si>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</si>
  <si>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</si>
  <si>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</si>
  <si>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</si>
  <si>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</si>
  <si>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</si>
  <si>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</si>
  <si>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</si>
  <si>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</si>
  <si>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</si>
  <si>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</si>
  <si>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</si>
  <si>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</si>
  <si>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</si>
  <si>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</si>
  <si>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</si>
  <si>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</si>
  <si>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</si>
  <si>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</si>
  <si>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</si>
  <si>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</si>
  <si>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</si>
  <si>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</si>
  <si>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</si>
  <si>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</si>
  <si>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</si>
  <si>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</si>
  <si>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</si>
  <si>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</si>
  <si>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</si>
  <si>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</si>
  <si>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</si>
  <si>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</si>
  <si>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</si>
  <si>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</si>
  <si>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</si>
  <si>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</si>
  <si>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</si>
  <si>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</si>
  <si>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</si>
  <si>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</si>
  <si>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</si>
  <si>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</si>
  <si>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</si>
  <si>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</si>
  <si>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</si>
  <si>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</si>
  <si>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</si>
  <si>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</si>
  <si>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</si>
  <si>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</si>
  <si>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</si>
  <si>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</si>
  <si>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</si>
  <si>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</si>
  <si>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</si>
  <si>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</si>
  <si>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</si>
  <si>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</si>
  <si>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</si>
  <si>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</si>
  <si>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</si>
  <si>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</si>
  <si>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</si>
  <si>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</si>
  <si>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</si>
  <si>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</si>
  <si>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</si>
  <si>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</si>
  <si>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</si>
  <si>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</si>
  <si>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</si>
  <si>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</si>
  <si>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</si>
  <si>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</si>
  <si>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</si>
  <si>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</si>
  <si>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</si>
  <si>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</si>
  <si>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</si>
  <si>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</si>
  <si>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</si>
  <si>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</si>
  <si>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</si>
  <si>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</si>
  <si>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</si>
  <si>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</si>
  <si>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</si>
  <si>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</si>
  <si>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</si>
  <si>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</si>
  <si>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</si>
  <si>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</si>
  <si>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</si>
  <si>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</si>
  <si>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</si>
  <si>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</si>
  <si>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</si>
  <si>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</si>
  <si>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</si>
  <si>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</si>
  <si>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</si>
  <si>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</si>
  <si>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</si>
  <si>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</si>
  <si>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</si>
  <si>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</si>
  <si>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</si>
  <si>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</si>
  <si>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</si>
  <si>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</si>
  <si>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</si>
  <si>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</si>
  <si>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</si>
  <si>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</si>
  <si>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</si>
  <si>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</si>
  <si>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</si>
  <si>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</si>
  <si>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</si>
  <si>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</si>
  <si>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</si>
  <si>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</si>
  <si>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</si>
  <si>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</si>
  <si>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</si>
  <si>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</si>
  <si>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</si>
  <si>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</si>
  <si>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</si>
  <si>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</si>
  <si>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</si>
  <si>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</si>
  <si>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</si>
  <si>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</si>
  <si>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</si>
  <si>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</si>
  <si>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</si>
  <si>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</si>
  <si>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</si>
  <si>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</si>
  <si>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</si>
  <si>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</si>
  <si>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</si>
  <si>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</si>
  <si>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</si>
  <si>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</si>
  <si>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</si>
  <si>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</si>
  <si>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</si>
  <si>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</si>
  <si>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</si>
  <si>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</si>
  <si>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</si>
  <si>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</si>
  <si>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</si>
  <si>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</si>
  <si>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</si>
  <si>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</si>
  <si>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</si>
  <si>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</si>
  <si>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</si>
  <si>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</si>
  <si>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</si>
  <si>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</si>
  <si>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</si>
  <si>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</si>
  <si>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</si>
  <si>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</si>
  <si>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</si>
  <si>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</si>
  <si>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</si>
  <si>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</si>
  <si>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</si>
  <si>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</si>
  <si>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</si>
  <si>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</si>
  <si>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</si>
  <si>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</si>
  <si>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</si>
  <si>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</si>
  <si>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</si>
  <si>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</si>
  <si>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</si>
  <si>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</si>
  <si>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</si>
  <si>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</si>
  <si>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</si>
  <si>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</si>
  <si>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</si>
  <si>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</si>
  <si>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</si>
  <si>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</si>
  <si>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</si>
  <si>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</si>
  <si>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</si>
  <si>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</si>
  <si>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</si>
  <si>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</si>
  <si>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</si>
  <si>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</si>
  <si>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</si>
  <si>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</si>
  <si>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</si>
  <si>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</si>
  <si>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</si>
  <si>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</si>
  <si>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</si>
  <si>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</si>
  <si>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</si>
  <si>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</si>
  <si>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</si>
  <si>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</si>
  <si>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</si>
  <si>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</si>
  <si>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</si>
  <si>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</si>
  <si>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</si>
  <si>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</si>
  <si>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</si>
  <si>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</si>
  <si>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</si>
  <si>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</si>
  <si>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</si>
  <si>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</si>
  <si>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</si>
  <si>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</si>
  <si>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</si>
  <si>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</si>
  <si>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</si>
  <si>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</si>
  <si>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</si>
  <si>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</si>
  <si>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</si>
  <si>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</si>
  <si>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</si>
  <si>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</si>
  <si>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</si>
  <si>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</si>
  <si>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</si>
  <si>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</si>
  <si>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</si>
  <si>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</si>
  <si>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</si>
  <si>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</si>
  <si>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</si>
  <si>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</si>
  <si>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</si>
  <si>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</si>
  <si>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</si>
  <si>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</si>
  <si>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</si>
  <si>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</si>
  <si>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</si>
  <si>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</si>
  <si>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</si>
  <si>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</si>
  <si>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</si>
  <si>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</si>
  <si>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</si>
  <si>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</si>
  <si>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</si>
  <si>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</si>
  <si>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</si>
  <si>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</si>
  <si>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</si>
  <si>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</si>
  <si>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</si>
  <si>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</si>
  <si>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</si>
  <si>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</si>
  <si>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</si>
  <si>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</si>
  <si>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</si>
  <si>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</si>
  <si>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</si>
  <si>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</si>
  <si>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</si>
  <si>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</si>
  <si>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</si>
  <si>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</si>
  <si>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</si>
  <si>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</si>
  <si>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</si>
  <si>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</si>
  <si>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</si>
  <si>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</si>
  <si>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</si>
  <si>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</si>
  <si>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</si>
  <si>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</si>
  <si>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</si>
  <si>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</si>
  <si>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</si>
  <si>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</si>
  <si>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</si>
  <si>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</si>
  <si>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</si>
  <si>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</si>
  <si>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</si>
  <si>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</si>
  <si>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</si>
  <si>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</si>
  <si>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</si>
  <si>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</si>
  <si>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</si>
  <si>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</si>
  <si>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</si>
  <si>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</si>
  <si>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</si>
  <si>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</si>
  <si>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</si>
  <si>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</si>
  <si>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</si>
  <si>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</si>
  <si>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</si>
  <si>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</si>
  <si>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</si>
  <si>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</si>
  <si>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</si>
  <si>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</si>
  <si>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</si>
  <si>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</si>
  <si>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</si>
  <si>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</si>
  <si>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</si>
  <si>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</si>
  <si>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</si>
  <si>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</si>
  <si>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</si>
  <si>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</si>
  <si>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</si>
  <si>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</si>
  <si>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</si>
  <si>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</si>
  <si>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</si>
  <si>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</si>
  <si>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</si>
  <si>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</si>
  <si>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</si>
  <si>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</si>
  <si>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</si>
  <si>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</si>
  <si>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</si>
  <si>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</si>
  <si>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</si>
  <si>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</si>
  <si>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</si>
  <si>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</si>
  <si>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</si>
  <si>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</si>
  <si>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</si>
  <si>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</si>
  <si>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</si>
  <si>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</si>
  <si>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</si>
  <si>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</si>
  <si>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</si>
  <si>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</si>
  <si>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</si>
  <si>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</si>
  <si>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</si>
  <si>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</si>
  <si>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</si>
  <si>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</si>
  <si>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</si>
  <si>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</si>
  <si>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</si>
  <si>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</si>
  <si>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</si>
  <si>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</si>
  <si>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</si>
  <si>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</si>
  <si>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</si>
  <si>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</si>
  <si>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</si>
  <si>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</si>
  <si>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</si>
  <si>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</si>
  <si>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</si>
  <si>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</si>
  <si>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</si>
  <si>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</si>
  <si>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</si>
  <si>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</si>
  <si>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</si>
  <si>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</si>
  <si>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</si>
  <si>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</si>
  <si>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</si>
  <si>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</si>
  <si>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</si>
  <si>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</si>
  <si>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</si>
  <si>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</si>
  <si>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</si>
  <si>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</si>
  <si>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</si>
  <si>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</si>
  <si>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</si>
  <si>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</si>
  <si>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</si>
  <si>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</si>
  <si>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</si>
  <si>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</si>
  <si>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</si>
  <si>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</si>
  <si>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</si>
  <si>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</si>
  <si>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</si>
  <si>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</si>
  <si>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</si>
  <si>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</si>
  <si>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</si>
  <si>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</si>
  <si>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</si>
  <si>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</si>
  <si>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</si>
  <si>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</si>
  <si>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</si>
  <si>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</si>
  <si>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</si>
  <si>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</si>
  <si>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</si>
  <si>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</si>
  <si>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</si>
  <si>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</si>
  <si>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</si>
  <si>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</si>
  <si>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</si>
  <si>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</si>
  <si>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</si>
  <si>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</si>
  <si>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</si>
  <si>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</si>
  <si>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</si>
  <si>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</si>
  <si>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</si>
  <si>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</si>
  <si>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</si>
  <si>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</si>
  <si>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</si>
  <si>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</si>
  <si>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</si>
  <si>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</si>
  <si>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</si>
  <si>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</si>
  <si>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</si>
  <si>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</si>
  <si>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</si>
  <si>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</si>
  <si>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</si>
  <si>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</si>
  <si>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</si>
  <si>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</si>
  <si>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</si>
  <si>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</si>
  <si>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</si>
  <si>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</si>
  <si>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</si>
  <si>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</si>
  <si>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</si>
  <si>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</si>
  <si>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</si>
  <si>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</si>
  <si>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</si>
  <si>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</si>
  <si>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</si>
  <si>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</si>
  <si>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</si>
  <si>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</si>
  <si>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</si>
  <si>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</si>
  <si>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</si>
  <si>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</si>
  <si>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</si>
  <si>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</si>
  <si>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</si>
  <si>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</si>
  <si>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</si>
  <si>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</si>
  <si>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</si>
  <si>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</si>
  <si>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</si>
  <si>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</si>
  <si>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</si>
  <si>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</si>
  <si>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</si>
  <si>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</si>
  <si>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</si>
  <si>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</si>
  <si>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</si>
  <si>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</si>
  <si>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</si>
  <si>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</si>
  <si>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</si>
  <si>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</si>
  <si>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</si>
  <si>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</si>
  <si>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</si>
  <si>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</si>
  <si>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</si>
  <si>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</si>
  <si>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</si>
  <si>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</si>
  <si>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</si>
  <si>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</si>
  <si>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</si>
  <si>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</si>
  <si>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</si>
  <si>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</si>
  <si>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</si>
  <si>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</si>
  <si>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</si>
  <si>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</si>
  <si>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</si>
  <si>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</si>
  <si>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</si>
  <si>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</si>
  <si>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</si>
  <si>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</si>
  <si>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</si>
  <si>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</si>
  <si>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</si>
  <si>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</si>
  <si>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</si>
  <si>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</si>
  <si>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</si>
  <si>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</si>
  <si>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</si>
  <si>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</si>
  <si>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</si>
  <si>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</si>
  <si>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</si>
  <si>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</si>
  <si>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</si>
  <si>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</si>
  <si>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</si>
  <si>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</si>
  <si>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</si>
  <si>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</si>
  <si>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</si>
  <si>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</si>
  <si>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</si>
  <si>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</si>
  <si>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</si>
  <si>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</si>
  <si>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</si>
  <si>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</si>
  <si>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</si>
  <si>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</si>
  <si>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</si>
  <si>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</si>
  <si>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</si>
  <si>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</si>
  <si>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</si>
  <si>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</si>
  <si>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</si>
  <si>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</si>
  <si>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</si>
  <si>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</si>
  <si>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</si>
  <si>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</si>
  <si>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</si>
  <si>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</si>
  <si>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</si>
  <si>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</si>
  <si>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</si>
  <si>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</si>
  <si>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</si>
  <si>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</si>
  <si>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</si>
  <si>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</si>
  <si>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</si>
  <si>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</si>
  <si>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</si>
  <si>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</si>
  <si>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</si>
  <si>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</si>
  <si>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</si>
  <si>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</si>
  <si>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</si>
  <si>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</si>
  <si>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</si>
  <si>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</si>
  <si>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</si>
  <si>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</si>
  <si>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</si>
  <si>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</si>
  <si>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</si>
  <si>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</si>
  <si>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</si>
  <si>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</si>
  <si>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</si>
  <si>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</si>
  <si>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</si>
  <si>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</si>
  <si>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</si>
  <si>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</si>
  <si>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</si>
  <si>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</si>
  <si>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</si>
  <si>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</si>
  <si>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</si>
  <si>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</si>
  <si>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</si>
  <si>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</si>
  <si>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</si>
  <si>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</si>
  <si>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</si>
  <si>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</si>
  <si>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</si>
  <si>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</si>
  <si>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</si>
  <si>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</si>
  <si>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</si>
  <si>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</si>
  <si>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</si>
  <si>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</si>
  <si>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</si>
  <si>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</si>
  <si>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</si>
  <si>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</si>
  <si>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</si>
  <si>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</si>
  <si>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</si>
  <si>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</si>
  <si>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</si>
  <si>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</si>
  <si>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</si>
  <si>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</si>
  <si>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</si>
  <si>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</si>
  <si>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</si>
  <si>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</si>
  <si>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</si>
  <si>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</si>
  <si>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</si>
  <si>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</si>
  <si>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</si>
  <si>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</si>
  <si>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</si>
  <si>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</si>
  <si>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</si>
  <si>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</si>
  <si>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</si>
  <si>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</si>
  <si>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</si>
  <si>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</si>
  <si>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</si>
  <si>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</si>
  <si>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</si>
  <si>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</si>
  <si>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</si>
  <si>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</si>
  <si>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</si>
  <si>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</si>
  <si>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</si>
  <si>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</si>
  <si>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</si>
  <si>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</si>
  <si>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</si>
  <si>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</si>
  <si>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</si>
  <si>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</si>
  <si>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</si>
  <si>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</si>
  <si>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</si>
  <si>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</si>
  <si>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</si>
  <si>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</si>
  <si>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</si>
  <si>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</si>
  <si>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</si>
  <si>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</si>
  <si>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</si>
  <si>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</si>
  <si>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</si>
  <si>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</si>
  <si>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</si>
  <si>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</si>
  <si>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</si>
  <si>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</si>
  <si>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</si>
  <si>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</si>
  <si>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</si>
  <si>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</si>
  <si>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</si>
  <si>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</si>
  <si>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</si>
  <si>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</si>
  <si>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</si>
  <si>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</si>
  <si>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</si>
  <si>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</si>
  <si>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</si>
  <si>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</si>
  <si>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</si>
  <si>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</si>
  <si>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</si>
  <si>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</si>
  <si>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</si>
  <si>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</si>
  <si>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</si>
  <si>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</si>
  <si>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</si>
  <si>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</si>
  <si>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</si>
  <si>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</si>
  <si>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</si>
  <si>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</si>
  <si>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</si>
  <si>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</si>
  <si>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</si>
  <si>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</si>
  <si>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</si>
  <si>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</si>
  <si>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</si>
  <si>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</si>
  <si>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</si>
  <si>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</si>
  <si>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</si>
  <si>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</si>
  <si>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</si>
  <si>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</si>
  <si>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</si>
  <si>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</si>
  <si>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</si>
  <si>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</si>
  <si>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</si>
  <si>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</si>
  <si>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</si>
  <si>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</si>
  <si>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</si>
  <si>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</si>
  <si>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</si>
  <si>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</si>
  <si>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</si>
  <si>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</si>
  <si>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</si>
  <si>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</si>
  <si>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</si>
  <si>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</si>
  <si>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</si>
  <si>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</si>
  <si>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</si>
  <si>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</si>
  <si>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</si>
  <si>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</si>
  <si>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</si>
  <si>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</si>
  <si>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</si>
  <si>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</si>
  <si>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</si>
  <si>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</si>
  <si>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</si>
  <si>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</si>
  <si>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</si>
  <si>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</si>
  <si>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</si>
  <si>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</si>
  <si>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</si>
  <si>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</si>
  <si>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</si>
  <si>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</si>
  <si>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</si>
  <si>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</si>
  <si>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</si>
  <si>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</si>
  <si>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</si>
  <si>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</si>
  <si>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</si>
  <si>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</si>
  <si>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</si>
  <si>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</si>
  <si>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</si>
  <si>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</si>
  <si>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</si>
  <si>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</si>
  <si>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</si>
  <si>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</si>
  <si>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</si>
  <si>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</si>
  <si>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</si>
  <si>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</si>
  <si>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</si>
  <si>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</si>
  <si>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</si>
  <si>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</si>
  <si>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</si>
  <si>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</si>
  <si>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</si>
  <si>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</si>
  <si>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</si>
  <si>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</si>
  <si>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</si>
  <si>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</si>
  <si>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</si>
  <si>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</si>
  <si>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</si>
  <si>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</si>
  <si>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</si>
  <si>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</si>
  <si>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</si>
  <si>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</si>
  <si>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</si>
  <si>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</si>
  <si>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</si>
  <si>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</si>
  <si>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</si>
  <si>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</si>
  <si>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</si>
  <si>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</si>
  <si>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</si>
  <si>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</si>
  <si>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</si>
  <si>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</si>
  <si>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</si>
  <si>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</si>
  <si>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</si>
  <si>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</si>
  <si>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</si>
  <si>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</si>
  <si>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</si>
  <si>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</si>
  <si>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</si>
  <si>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</si>
  <si>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</si>
  <si>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</si>
  <si>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</si>
  <si>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</si>
  <si>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</si>
  <si>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</si>
  <si>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</si>
  <si>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</si>
  <si>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</si>
  <si>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</si>
  <si>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</si>
  <si>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</si>
  <si>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</si>
  <si>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</si>
  <si>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</si>
  <si>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</si>
  <si>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</si>
  <si>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</si>
  <si>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</si>
  <si>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</si>
  <si>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</si>
  <si>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</si>
  <si>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</si>
  <si>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</si>
  <si>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</si>
  <si>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</si>
  <si>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</si>
  <si>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</si>
  <si>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</si>
  <si>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</si>
  <si>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</si>
  <si>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</si>
  <si>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</si>
  <si>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</si>
  <si>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</si>
  <si>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</si>
  <si>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</si>
  <si>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</si>
  <si>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</si>
  <si>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</si>
  <si>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</si>
  <si>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</si>
  <si>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</si>
  <si>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</si>
  <si>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</si>
  <si>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</si>
  <si>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</si>
  <si>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</si>
  <si>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</si>
  <si>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</si>
  <si>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</si>
  <si>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</si>
  <si>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</si>
  <si>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</si>
  <si>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</si>
  <si>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</si>
  <si>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</si>
  <si>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</si>
  <si>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</si>
  <si>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</si>
  <si>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</si>
  <si>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</si>
  <si>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</si>
  <si>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</si>
  <si>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</si>
  <si>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</si>
  <si>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</si>
  <si>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</si>
  <si>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</si>
  <si>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</si>
  <si>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</si>
  <si>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</si>
  <si>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</si>
  <si>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</si>
  <si>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</si>
  <si>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</si>
  <si>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</si>
  <si>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</si>
  <si>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</si>
  <si>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</si>
  <si>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</si>
  <si>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</si>
  <si>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</si>
  <si>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</si>
  <si>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</si>
  <si>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</si>
  <si>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</si>
  <si>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</si>
  <si>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</si>
  <si>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</si>
  <si>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</si>
  <si>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</si>
  <si>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</si>
  <si>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</si>
  <si>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</si>
  <si>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</si>
  <si>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</si>
  <si>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</si>
  <si>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</si>
  <si>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</si>
  <si>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</si>
  <si>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</si>
  <si>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</si>
  <si>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</si>
  <si>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</si>
  <si>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</si>
  <si>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</si>
  <si>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</si>
  <si>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</si>
  <si>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</si>
  <si>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</si>
  <si>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</si>
  <si>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</si>
  <si>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</si>
  <si>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</si>
  <si>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</si>
  <si>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</si>
  <si>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</si>
  <si>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</si>
  <si>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</si>
  <si>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</si>
  <si>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</si>
  <si>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</si>
  <si>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</si>
  <si>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</si>
  <si>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</si>
  <si>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</si>
  <si>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</si>
  <si>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</si>
  <si>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</si>
  <si>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</si>
  <si>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</si>
  <si>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</si>
  <si>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</si>
  <si>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</si>
  <si>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</si>
  <si>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</si>
  <si>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</si>
  <si>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</si>
  <si>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</si>
  <si>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</si>
  <si>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</si>
  <si>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</si>
  <si>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</si>
  <si>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</si>
  <si>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</si>
  <si>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</si>
  <si>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</si>
  <si>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</si>
  <si>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</si>
  <si>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</si>
  <si>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</si>
  <si>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</si>
  <si>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</si>
  <si>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</si>
  <si>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</si>
  <si>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</si>
  <si>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</si>
  <si>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</si>
  <si>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</si>
  <si>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</si>
  <si>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</si>
  <si>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</si>
  <si>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</si>
  <si>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</si>
  <si>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</si>
  <si>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</si>
  <si>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</si>
  <si>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</si>
  <si>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</si>
  <si>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</si>
  <si>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</si>
  <si>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</si>
  <si>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</si>
  <si>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</si>
  <si>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</si>
  <si>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</si>
  <si>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</si>
  <si>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</si>
  <si>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</si>
  <si>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</si>
  <si>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</si>
  <si>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</si>
  <si>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</si>
  <si>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</si>
  <si>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</si>
  <si>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</si>
  <si>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</si>
  <si>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</si>
  <si>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</si>
  <si>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</si>
  <si>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</si>
  <si>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</si>
  <si>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</si>
  <si>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</si>
  <si>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</si>
  <si>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</si>
  <si>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</si>
  <si>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</si>
  <si>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</si>
  <si>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</si>
  <si>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</si>
  <si>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</si>
  <si>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</si>
  <si>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</si>
  <si>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</si>
  <si>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</si>
  <si>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</si>
  <si>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</si>
  <si>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</si>
  <si>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</si>
  <si>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</si>
  <si>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</si>
  <si>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</si>
  <si>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</si>
  <si>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</si>
  <si>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</si>
  <si>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</si>
  <si>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</si>
  <si>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</si>
  <si>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</si>
  <si>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</si>
  <si>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</si>
  <si>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</si>
  <si>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</si>
  <si>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</si>
  <si>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</si>
  <si>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</si>
  <si>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</si>
  <si>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</si>
  <si>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</si>
  <si>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</si>
  <si>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</si>
  <si>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</si>
  <si>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</si>
  <si>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</si>
  <si>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</si>
  <si>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</si>
  <si>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</si>
  <si>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</si>
  <si>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</si>
  <si>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</si>
  <si>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</si>
  <si>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</si>
  <si>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</si>
  <si>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</si>
  <si>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</si>
  <si>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</si>
  <si>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</si>
  <si>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</si>
  <si>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</si>
  <si>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</si>
  <si>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</si>
  <si>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</si>
  <si>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</si>
  <si>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</si>
  <si>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</si>
  <si>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</si>
  <si>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</si>
  <si>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</si>
  <si>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</si>
  <si>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</si>
  <si>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</si>
  <si>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</si>
  <si>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</si>
  <si>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</si>
  <si>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</si>
  <si>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</si>
  <si>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</si>
  <si>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</si>
  <si>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</si>
  <si>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</si>
  <si>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</si>
  <si>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</si>
  <si>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</si>
  <si>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</si>
  <si>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</si>
  <si>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</si>
  <si>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</si>
  <si>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</si>
  <si>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</si>
  <si>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</si>
  <si>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</si>
  <si>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</si>
  <si>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</si>
  <si>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</si>
  <si>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</si>
  <si>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</si>
  <si>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</si>
  <si>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</si>
  <si>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</si>
  <si>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</si>
  <si>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</si>
  <si>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</si>
  <si>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</si>
  <si>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</si>
  <si>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</si>
  <si>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</si>
  <si>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</si>
  <si>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</si>
  <si>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</si>
  <si>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</si>
  <si>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</si>
  <si>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</si>
  <si>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</si>
  <si>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</si>
  <si>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</si>
  <si>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</si>
  <si>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</si>
  <si>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</si>
  <si>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</si>
  <si>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</si>
  <si>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</si>
  <si>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</si>
  <si>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</si>
  <si>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</si>
  <si>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</si>
  <si>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</si>
  <si>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</si>
  <si>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</si>
  <si>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</si>
  <si>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</si>
  <si>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</si>
  <si>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</si>
  <si>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</si>
  <si>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</si>
  <si>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</si>
  <si>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</si>
  <si>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</si>
  <si>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</si>
  <si>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</si>
  <si>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</si>
  <si>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</si>
  <si>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</si>
  <si>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</si>
  <si>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</si>
  <si>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</si>
  <si>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</si>
  <si>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</si>
  <si>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</si>
  <si>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</si>
  <si>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</si>
  <si>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</si>
  <si>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</si>
  <si>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</si>
  <si>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</si>
  <si>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</si>
  <si>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</si>
  <si>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</si>
  <si>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</si>
  <si>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</si>
  <si>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</si>
  <si>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</si>
  <si>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</si>
  <si>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</si>
  <si>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</si>
  <si>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</si>
  <si>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</si>
  <si>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</si>
  <si>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</si>
  <si>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</si>
  <si>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</si>
  <si>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</si>
  <si>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</si>
  <si>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</si>
  <si>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</si>
  <si>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</si>
  <si>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</si>
  <si>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</si>
  <si>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</si>
  <si>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</si>
  <si>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</si>
  <si>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</si>
  <si>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</si>
  <si>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</si>
  <si>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</si>
  <si>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</si>
  <si>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</si>
  <si>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</si>
  <si>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</si>
  <si>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</si>
  <si>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</si>
  <si>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</si>
  <si>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</si>
  <si>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</si>
  <si>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</si>
  <si>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</si>
  <si>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</si>
  <si>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</si>
  <si>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</si>
  <si>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</si>
  <si>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</si>
  <si>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</si>
  <si>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</si>
  <si>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</si>
  <si>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</si>
  <si>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</si>
  <si>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</si>
  <si>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</si>
  <si>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</si>
  <si>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</si>
  <si>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</si>
  <si>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</si>
  <si>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</si>
  <si>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</si>
  <si>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</si>
  <si>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</si>
  <si>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</si>
  <si>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</si>
  <si>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</si>
  <si>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</si>
  <si>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</si>
  <si>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</si>
  <si>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</si>
  <si>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</si>
  <si>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</si>
  <si>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</si>
  <si>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</si>
  <si>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</si>
  <si>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</si>
  <si>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</si>
  <si>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</si>
  <si>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</si>
  <si>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</si>
  <si>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</si>
  <si>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</si>
  <si>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</si>
  <si>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</si>
  <si>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</si>
  <si>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</si>
  <si>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</si>
  <si>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</si>
  <si>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</si>
  <si>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</si>
  <si>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</si>
  <si>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</si>
  <si>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</si>
  <si>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</si>
  <si>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</si>
  <si>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</si>
  <si>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</si>
  <si>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</si>
  <si>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</si>
  <si>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</si>
  <si>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</si>
  <si>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</si>
  <si>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</si>
  <si>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</si>
  <si>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</si>
  <si>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</si>
  <si>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</si>
  <si>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</si>
  <si>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</si>
  <si>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</si>
  <si>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</si>
  <si>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</si>
  <si>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</si>
  <si>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</si>
  <si>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</si>
  <si>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</si>
  <si>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</si>
  <si>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</si>
  <si>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</si>
  <si>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</si>
  <si>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</si>
  <si>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</si>
  <si>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</si>
  <si>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</si>
  <si>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</si>
  <si>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</si>
  <si>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</si>
  <si>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</si>
  <si>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</si>
  <si>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</si>
  <si>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</si>
  <si>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</si>
  <si>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</si>
  <si>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</si>
  <si>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</si>
  <si>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</si>
  <si>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</si>
  <si>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</si>
  <si>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</si>
  <si>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</si>
  <si>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</si>
  <si>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</si>
  <si>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</si>
  <si>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</si>
  <si>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</si>
  <si>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</si>
  <si>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</si>
  <si>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</si>
  <si>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</si>
  <si>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</si>
  <si>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</si>
  <si>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</si>
  <si>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</si>
  <si>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</si>
  <si>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</si>
  <si>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</si>
  <si>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</si>
  <si>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</si>
  <si>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</si>
  <si>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</si>
  <si>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</si>
  <si>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</si>
  <si>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</si>
  <si>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</si>
  <si>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</si>
  <si>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</si>
  <si>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</si>
  <si>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</si>
  <si>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</si>
  <si>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</si>
  <si>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</si>
  <si>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</si>
  <si>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</si>
  <si>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</si>
  <si>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</si>
  <si>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</si>
  <si>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</si>
  <si>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</si>
  <si>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</si>
  <si>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</si>
  <si>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</si>
  <si>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</si>
  <si>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</si>
  <si>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</si>
  <si>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</si>
  <si>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</si>
  <si>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</si>
  <si>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</si>
  <si>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</si>
  <si>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</si>
  <si>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</si>
  <si>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</si>
  <si>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</si>
  <si>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</si>
  <si>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</si>
  <si>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</si>
  <si>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</si>
  <si>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</si>
  <si>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</si>
  <si>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</si>
  <si>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</si>
  <si>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</si>
  <si>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</si>
  <si>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</si>
  <si>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</si>
  <si>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</si>
  <si>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</si>
  <si>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</si>
  <si>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</si>
  <si>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</si>
  <si>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</si>
  <si>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</si>
  <si>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</si>
  <si>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</si>
  <si>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</si>
  <si>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</si>
  <si>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</si>
  <si>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</si>
  <si>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</si>
  <si>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</si>
  <si>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</si>
  <si>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</si>
  <si>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</si>
  <si>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</si>
  <si>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</si>
  <si>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</si>
  <si>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</si>
  <si>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</si>
  <si>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</si>
  <si>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</si>
  <si>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</si>
  <si>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</si>
  <si>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</si>
  <si>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</si>
  <si>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</si>
  <si>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</si>
  <si>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</si>
  <si>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</si>
  <si>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</si>
  <si>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</si>
  <si>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</si>
  <si>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</si>
  <si>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</si>
  <si>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</si>
  <si>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</si>
  <si>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</si>
  <si>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</si>
  <si>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</si>
  <si>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</si>
  <si>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</si>
  <si>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</si>
  <si>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</si>
  <si>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</si>
  <si>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</si>
  <si>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</si>
  <si>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</si>
  <si>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</si>
  <si>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</si>
  <si>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</si>
  <si>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</si>
  <si>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</si>
  <si>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</si>
  <si>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</si>
  <si>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</si>
  <si>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</si>
  <si>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</si>
  <si>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</si>
  <si>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</si>
  <si>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</si>
  <si>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</si>
  <si>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</si>
  <si>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</si>
  <si>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</si>
  <si>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</si>
  <si>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</si>
  <si>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</si>
  <si>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</si>
  <si>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</si>
  <si>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</si>
  <si>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</si>
  <si>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</si>
  <si>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</si>
  <si>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</si>
  <si>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</si>
  <si>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</si>
  <si>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</si>
  <si>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</si>
  <si>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</si>
  <si>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</si>
  <si>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</si>
  <si>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</si>
  <si>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</si>
  <si>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</si>
  <si>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</si>
  <si>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</si>
  <si>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</si>
  <si>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</si>
  <si>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</si>
  <si>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</si>
  <si>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</si>
  <si>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</si>
  <si>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</si>
  <si>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</si>
  <si>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</si>
  <si>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</si>
  <si>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</si>
  <si>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</si>
  <si>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</si>
  <si>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</si>
  <si>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</si>
  <si>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</si>
  <si>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</si>
  <si>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</si>
  <si>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</si>
  <si>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</si>
  <si>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</si>
  <si>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</si>
  <si>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</si>
  <si>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</si>
  <si>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</si>
  <si>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</si>
  <si>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</si>
  <si>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</si>
  <si>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</si>
  <si>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</si>
  <si>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</si>
  <si>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</si>
  <si>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</si>
  <si>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</si>
  <si>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</si>
  <si>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</si>
  <si>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</si>
  <si>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</si>
  <si>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</si>
  <si>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</si>
  <si>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</si>
  <si>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</si>
  <si>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</si>
  <si>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</si>
  <si>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</si>
  <si>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</si>
  <si>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</si>
  <si>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</si>
  <si>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</si>
  <si>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</si>
  <si>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</si>
  <si>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</si>
  <si>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</si>
  <si>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</si>
  <si>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</si>
  <si>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</si>
  <si>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</si>
  <si>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</si>
  <si>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</si>
  <si>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</si>
  <si>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</si>
  <si>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</si>
  <si>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</si>
  <si>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</si>
  <si>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</si>
  <si>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</si>
  <si>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</si>
  <si>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</si>
  <si>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</si>
  <si>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</si>
  <si>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</si>
  <si>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</si>
  <si>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</si>
  <si>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</si>
  <si>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</si>
  <si>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</si>
  <si>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</si>
  <si>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</si>
  <si>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</si>
  <si>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</si>
  <si>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</si>
  <si>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</si>
  <si>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</si>
  <si>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</si>
  <si>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</si>
  <si>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</si>
  <si>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</si>
  <si>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</si>
  <si>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</si>
  <si>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</si>
  <si>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</si>
  <si>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</si>
  <si>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</si>
  <si>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</si>
  <si>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</si>
  <si>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</si>
  <si>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</si>
  <si>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</si>
  <si>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</si>
  <si>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</si>
  <si>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</si>
  <si>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</si>
  <si>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</si>
  <si>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</si>
  <si>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</si>
  <si>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</si>
  <si>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</si>
  <si>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</si>
  <si>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</si>
  <si>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</si>
  <si>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</si>
  <si>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</si>
  <si>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</si>
  <si>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</si>
  <si>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</si>
  <si>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</si>
  <si>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</si>
  <si>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</si>
  <si>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</si>
  <si>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</si>
  <si>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</si>
  <si>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</si>
  <si>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</si>
  <si>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</si>
  <si>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</si>
  <si>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</si>
  <si>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</si>
  <si>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</si>
  <si>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</si>
  <si>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</si>
  <si>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</si>
  <si>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</si>
  <si>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</si>
  <si>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</si>
  <si>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</si>
  <si>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</si>
  <si>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</si>
  <si>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</si>
  <si>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</si>
  <si>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</si>
  <si>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</si>
  <si>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</si>
  <si>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</si>
  <si>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</si>
  <si>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</si>
  <si>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</si>
  <si>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</si>
  <si>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</si>
  <si>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</si>
  <si>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</si>
  <si>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</si>
  <si>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</si>
  <si>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</si>
  <si>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</si>
  <si>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</si>
  <si>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</si>
  <si>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</si>
  <si>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</si>
  <si>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</si>
  <si>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</si>
  <si>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</si>
  <si>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</si>
  <si>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</si>
  <si>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</si>
  <si>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</si>
  <si>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</si>
  <si>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</si>
  <si>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</si>
  <si>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</si>
  <si>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</si>
  <si>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</si>
  <si>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</si>
  <si>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</si>
  <si>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</si>
  <si>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</si>
  <si>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</si>
  <si>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</si>
  <si>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</si>
  <si>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</si>
  <si>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</si>
  <si>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</si>
  <si>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</si>
  <si>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</si>
  <si>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</si>
  <si>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</si>
  <si>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</si>
  <si>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</si>
  <si>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</si>
  <si>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</si>
  <si>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</si>
  <si>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</si>
  <si>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</si>
  <si>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</si>
  <si>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</si>
  <si>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</si>
  <si>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</si>
  <si>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</si>
  <si>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</si>
  <si>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</si>
  <si>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</si>
  <si>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</si>
  <si>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</si>
  <si>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</si>
  <si>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</si>
  <si>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</si>
  <si>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</si>
  <si>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</si>
  <si>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</si>
  <si>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</si>
  <si>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</si>
  <si>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</si>
  <si>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</si>
  <si>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</si>
  <si>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</si>
  <si>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</si>
  <si>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</si>
  <si>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</si>
  <si>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</si>
  <si>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</si>
  <si>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</si>
  <si>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</si>
  <si>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</si>
  <si>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</si>
  <si>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</si>
  <si>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</si>
  <si>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</si>
  <si>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</si>
  <si>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</si>
  <si>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</si>
  <si>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</si>
  <si>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</si>
  <si>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</si>
  <si>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</si>
  <si>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</si>
  <si>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</si>
  <si>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</si>
  <si>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</si>
  <si>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</si>
  <si>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</si>
  <si>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</si>
  <si>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</si>
  <si>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</si>
  <si>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</si>
  <si>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</si>
  <si>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</si>
  <si>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</si>
  <si>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</si>
  <si>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</si>
  <si>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</si>
  <si>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</si>
  <si>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</si>
  <si>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</si>
  <si>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</si>
  <si>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</si>
  <si>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</si>
  <si>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</si>
  <si>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</si>
  <si>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</si>
  <si>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</si>
  <si>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</si>
  <si>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</si>
  <si>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</si>
  <si>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</si>
  <si>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</si>
  <si>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</si>
  <si>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</si>
  <si>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</si>
  <si>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</si>
  <si>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</si>
  <si>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</si>
  <si>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</si>
  <si>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</si>
  <si>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</si>
  <si>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</si>
  <si>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</si>
  <si>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</si>
  <si>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</si>
  <si>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</si>
  <si>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</si>
  <si>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</si>
  <si>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</si>
  <si>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</si>
  <si>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</si>
  <si>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</si>
  <si>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</si>
  <si>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</si>
  <si>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</si>
  <si>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</si>
  <si>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</si>
  <si>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</si>
  <si>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</si>
  <si>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</si>
  <si>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</si>
  <si>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</si>
  <si>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</si>
  <si>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</si>
  <si>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</si>
  <si>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</si>
  <si>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</si>
  <si>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</si>
  <si>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</si>
  <si>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</si>
  <si>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</si>
  <si>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</si>
  <si>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</si>
  <si>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</si>
  <si>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</si>
  <si>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</si>
  <si>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</si>
  <si>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</si>
  <si>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</si>
  <si>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</si>
  <si>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</si>
  <si>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</si>
  <si>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</si>
  <si>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</si>
  <si>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</si>
  <si>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</si>
  <si>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</si>
  <si>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</si>
  <si>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</si>
  <si>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</si>
  <si>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</si>
  <si>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</si>
  <si>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</si>
  <si>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</si>
  <si>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</si>
  <si>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</si>
  <si>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</si>
  <si>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</si>
  <si>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</si>
  <si>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</si>
  <si>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</si>
  <si>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</si>
  <si>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</si>
  <si>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</si>
  <si>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</si>
  <si>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</si>
  <si>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</si>
  <si>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</si>
  <si>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</si>
  <si>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</si>
  <si>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</si>
  <si>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</si>
  <si>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</si>
  <si>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</si>
  <si>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</si>
  <si>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</si>
  <si>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</si>
  <si>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</si>
  <si>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</si>
  <si>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</si>
  <si>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</si>
  <si>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</si>
  <si>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</si>
  <si>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</si>
  <si>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</si>
  <si>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</si>
  <si>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</si>
  <si>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</si>
  <si>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</si>
  <si>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</si>
  <si>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</si>
  <si>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</si>
  <si>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</si>
  <si>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</si>
  <si>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</si>
  <si>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</si>
  <si>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</si>
  <si>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</si>
  <si>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</si>
  <si>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</si>
  <si>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</si>
  <si>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</si>
  <si>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</si>
  <si>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</si>
  <si>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</si>
  <si>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</si>
  <si>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</si>
  <si>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</si>
  <si>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</si>
  <si>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</si>
  <si>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</si>
  <si>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</si>
  <si>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</si>
  <si>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</si>
  <si>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</si>
  <si>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</si>
  <si>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</si>
  <si>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</si>
  <si>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</si>
  <si>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</si>
  <si>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</si>
  <si>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</si>
  <si>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</si>
  <si>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</si>
  <si>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</si>
  <si>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</si>
  <si>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</si>
  <si>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</si>
  <si>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</si>
  <si>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</si>
  <si>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</si>
  <si>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</si>
  <si>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</si>
  <si>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</si>
  <si>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</si>
  <si>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</si>
  <si>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</si>
  <si>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</si>
  <si>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</si>
  <si>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</si>
  <si>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</si>
  <si>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</si>
  <si>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</si>
  <si>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</si>
  <si>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</si>
  <si>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</si>
  <si>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</si>
  <si>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</si>
  <si>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</si>
  <si>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</si>
  <si>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</si>
  <si>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</si>
  <si>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</si>
  <si>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</si>
  <si>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</si>
  <si>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</si>
  <si>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</si>
  <si>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</si>
  <si>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</si>
  <si>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</si>
  <si>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</si>
  <si>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</si>
  <si>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</si>
  <si>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</si>
  <si>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</si>
  <si>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</si>
  <si>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</si>
  <si>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</si>
  <si>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</si>
  <si>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</si>
  <si>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</si>
  <si>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</si>
  <si>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</si>
  <si>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</si>
  <si>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</si>
  <si>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</si>
  <si>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</si>
  <si>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</si>
  <si>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</si>
  <si>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</si>
  <si>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</si>
  <si>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</si>
  <si>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</si>
  <si>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</si>
  <si>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</si>
  <si>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</si>
  <si>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</si>
  <si>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</si>
  <si>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</si>
  <si>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</si>
  <si>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</si>
  <si>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</si>
  <si>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</si>
  <si>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</si>
  <si>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</si>
  <si>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</si>
  <si>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</si>
  <si>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</si>
  <si>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</si>
  <si>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</si>
  <si>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</si>
  <si>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</si>
  <si>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</si>
  <si>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</si>
  <si>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</si>
  <si>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</si>
  <si>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</si>
  <si>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</si>
  <si>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</si>
  <si>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</si>
  <si>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</si>
  <si>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</si>
  <si>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</si>
  <si>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</si>
  <si>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</si>
  <si>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</si>
  <si>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</si>
  <si>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</si>
  <si>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</si>
  <si>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</si>
  <si>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</si>
  <si>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</si>
  <si>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</si>
  <si>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</si>
  <si>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</si>
  <si>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</si>
  <si>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</si>
  <si>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</si>
  <si>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</si>
  <si>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</si>
  <si>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</si>
  <si>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</si>
  <si>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</si>
  <si>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</si>
  <si>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</si>
  <si>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</si>
  <si>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</si>
  <si>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</si>
  <si>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</si>
  <si>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</si>
  <si>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</si>
  <si>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</si>
  <si>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</si>
  <si>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</si>
  <si>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</si>
  <si>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</si>
  <si>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</si>
  <si>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</si>
  <si>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</si>
  <si>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</si>
  <si>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</si>
  <si>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</si>
  <si>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</si>
  <si>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</si>
  <si>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</si>
  <si>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</si>
  <si>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</si>
  <si>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</si>
  <si>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</si>
  <si>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</si>
  <si>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</si>
  <si>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</si>
  <si>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</si>
  <si>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</si>
  <si>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</si>
  <si>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</si>
  <si>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</si>
  <si>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</si>
  <si>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</si>
  <si>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</si>
  <si>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</si>
  <si>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</si>
  <si>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</si>
  <si>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</si>
  <si>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</si>
  <si>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</si>
  <si>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</si>
  <si>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</si>
  <si>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</si>
  <si>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</si>
  <si>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</si>
  <si>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</si>
  <si>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</si>
  <si>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</si>
  <si>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</si>
  <si>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</si>
  <si>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</si>
  <si>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</si>
  <si>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</si>
  <si>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</si>
  <si>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</si>
  <si>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</si>
  <si>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</si>
  <si>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</si>
  <si>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</si>
  <si>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</si>
  <si>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</si>
  <si>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</si>
  <si>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</si>
  <si>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</si>
  <si>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</si>
  <si>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</si>
  <si>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</si>
  <si>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</si>
  <si>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</si>
  <si>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</si>
  <si>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</si>
  <si>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</si>
  <si>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</si>
  <si>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</si>
  <si>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</si>
  <si>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</si>
  <si>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</si>
  <si>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</si>
  <si>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</si>
  <si>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</si>
  <si>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</si>
  <si>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</si>
  <si>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</si>
  <si>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</si>
  <si>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</si>
  <si>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</si>
  <si>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</si>
  <si>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</si>
  <si>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</si>
  <si>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</si>
  <si>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</si>
  <si>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</si>
  <si>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</si>
  <si>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</si>
  <si>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</si>
  <si>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</si>
  <si>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</si>
  <si>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</si>
  <si>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</si>
  <si>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</si>
  <si>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</si>
  <si>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</si>
  <si>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</si>
  <si>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</si>
  <si>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</si>
  <si>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</si>
  <si>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</si>
  <si>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</si>
  <si>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</si>
  <si>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</si>
  <si>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</si>
  <si>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</si>
  <si>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</si>
  <si>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</si>
  <si>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</si>
  <si>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</si>
  <si>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</si>
  <si>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</si>
  <si>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</si>
  <si>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</si>
  <si>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</si>
  <si>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</si>
  <si>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</si>
  <si>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</si>
  <si>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</si>
  <si>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</si>
  <si>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</si>
  <si>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</si>
  <si>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</si>
  <si>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</si>
  <si>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</si>
  <si>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</si>
  <si>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</si>
  <si>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</si>
  <si>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</si>
  <si>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</si>
  <si>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</si>
  <si>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</si>
  <si>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</si>
  <si>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</si>
  <si>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</si>
  <si>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</si>
  <si>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</si>
  <si>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</si>
  <si>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</si>
  <si>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</si>
  <si>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</si>
  <si>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</si>
  <si>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</si>
  <si>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</si>
  <si>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</si>
  <si>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</si>
  <si>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</si>
  <si>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</si>
  <si>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</si>
  <si>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</si>
  <si>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</si>
  <si>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</si>
  <si>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</si>
  <si>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</si>
  <si>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</si>
  <si>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</si>
  <si>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</si>
  <si>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</si>
  <si>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</si>
  <si>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</si>
  <si>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</si>
  <si>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</si>
  <si>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</si>
  <si>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</si>
  <si>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</si>
  <si>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</si>
  <si>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</si>
  <si>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</si>
  <si>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</si>
  <si>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</si>
  <si>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</si>
  <si>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</si>
  <si>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</si>
  <si>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</si>
  <si>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</si>
  <si>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</si>
  <si>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</si>
  <si>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</si>
  <si>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</si>
  <si>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</si>
  <si>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</si>
  <si>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</si>
  <si>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</si>
  <si>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</si>
  <si>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</si>
  <si>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</si>
  <si>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</si>
  <si>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</si>
  <si>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</si>
  <si>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</si>
  <si>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</si>
  <si>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</si>
  <si>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</si>
  <si>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</si>
  <si>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</si>
  <si>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</si>
  <si>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</si>
  <si>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</si>
  <si>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</si>
  <si>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</si>
  <si>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</si>
  <si>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</si>
  <si>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</si>
  <si>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</si>
  <si>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</si>
  <si>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</si>
  <si>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</si>
  <si>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</si>
  <si>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</si>
  <si>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</si>
  <si>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</si>
  <si>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</si>
  <si>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</si>
  <si>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</si>
  <si>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</si>
  <si>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</si>
  <si>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</si>
  <si>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</si>
  <si>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</si>
  <si>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</si>
  <si>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</si>
  <si>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</si>
  <si>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</si>
  <si>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</si>
  <si>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</si>
  <si>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</si>
  <si>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</si>
  <si>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</si>
  <si>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</si>
  <si>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</si>
  <si>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</si>
  <si>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</si>
  <si>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</si>
  <si>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</si>
  <si>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</si>
  <si>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</si>
  <si>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</si>
  <si>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</si>
  <si>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</si>
  <si>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</si>
  <si>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</si>
  <si>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</si>
  <si>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</si>
  <si>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</si>
  <si>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</si>
  <si>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</si>
  <si>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</si>
  <si>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</si>
  <si>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</si>
  <si>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</si>
  <si>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</si>
  <si>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</si>
  <si>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</si>
  <si>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</si>
  <si>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</si>
  <si>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</si>
  <si>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</si>
  <si>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</si>
  <si>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</si>
  <si>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</si>
  <si>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</si>
  <si>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</si>
  <si>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</si>
  <si>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</si>
  <si>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</si>
  <si>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</si>
  <si>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</si>
  <si>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</si>
  <si>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</si>
  <si>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</si>
  <si>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</si>
  <si>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</si>
  <si>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</si>
  <si>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</si>
  <si>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</si>
  <si>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</si>
  <si>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</si>
  <si>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</si>
  <si>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</si>
  <si>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</si>
  <si>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</si>
  <si>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</si>
  <si>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</si>
  <si>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</si>
  <si>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</si>
  <si>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</si>
  <si>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</si>
  <si>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</si>
  <si>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</si>
  <si>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</si>
  <si>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</si>
  <si>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</si>
  <si>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</si>
  <si>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</si>
  <si>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</si>
  <si>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</si>
  <si>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</si>
  <si>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</si>
  <si>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</si>
  <si>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</si>
  <si>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</si>
  <si>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</si>
  <si>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</si>
  <si>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</si>
  <si>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</si>
  <si>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</si>
  <si>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</si>
  <si>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</si>
  <si>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</si>
  <si>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</si>
  <si>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</si>
  <si>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</si>
  <si>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</si>
  <si>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</si>
  <si>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</si>
  <si>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</si>
  <si>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</si>
  <si>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</si>
  <si>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</si>
  <si>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</si>
  <si>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</si>
  <si>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</si>
  <si>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</si>
  <si>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</si>
  <si>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</si>
  <si>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</si>
  <si>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</si>
  <si>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</si>
  <si>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</si>
  <si>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</si>
  <si>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</si>
  <si>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</si>
  <si>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</si>
  <si>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</si>
  <si>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</si>
  <si>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</si>
  <si>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</si>
  <si>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</si>
  <si>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</si>
  <si>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</si>
  <si>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</si>
  <si>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</si>
  <si>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</si>
  <si>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</si>
  <si>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</si>
  <si>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</si>
  <si>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</si>
  <si>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</si>
  <si>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</si>
  <si>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</si>
  <si>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</si>
  <si>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</si>
  <si>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</si>
  <si>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</si>
  <si>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</si>
  <si>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</si>
  <si>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</si>
  <si>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</si>
  <si>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</si>
  <si>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</si>
  <si>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</si>
  <si>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</si>
  <si>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</si>
  <si>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</si>
  <si>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</si>
  <si>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</si>
  <si>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</si>
  <si>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</si>
  <si>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</si>
  <si>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</si>
  <si>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</si>
  <si>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</si>
  <si>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</si>
  <si>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</si>
  <si>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</si>
  <si>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</si>
  <si>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</si>
  <si>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</si>
  <si>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</si>
  <si>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</si>
  <si>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</si>
  <si>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</si>
  <si>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</si>
  <si>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</si>
  <si>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</si>
  <si>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</si>
  <si>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</si>
  <si>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</si>
  <si>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</si>
  <si>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</si>
  <si>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</si>
  <si>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</si>
  <si>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</si>
  <si>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</si>
  <si>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</si>
  <si>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</si>
  <si>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</si>
  <si>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</si>
  <si>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</si>
  <si>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</si>
  <si>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</si>
  <si>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</si>
  <si>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</si>
  <si>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</si>
  <si>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</si>
  <si>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</si>
  <si>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</si>
  <si>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</si>
  <si>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</si>
  <si>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</si>
  <si>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</si>
  <si>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</si>
  <si>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</si>
  <si>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</si>
  <si>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</si>
  <si>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</si>
  <si>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</si>
  <si>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</si>
  <si>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</si>
  <si>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</si>
  <si>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</si>
  <si>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</si>
  <si>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</si>
  <si>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</si>
  <si>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</si>
  <si>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</si>
  <si>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</si>
  <si>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</si>
  <si>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</si>
  <si>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</si>
  <si>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</si>
  <si>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</si>
  <si>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</si>
  <si>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</si>
  <si>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</si>
  <si>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</si>
  <si>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</si>
  <si>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</si>
  <si>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</si>
  <si>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</si>
  <si>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</si>
  <si>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</si>
  <si>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</si>
  <si>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</si>
  <si>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</si>
  <si>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</si>
  <si>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</si>
  <si>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</si>
  <si>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</si>
  <si>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</si>
  <si>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</si>
  <si>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</si>
  <si>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</si>
  <si>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</si>
  <si>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</si>
  <si>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</si>
  <si>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</si>
  <si>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</si>
  <si>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</si>
  <si>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</si>
  <si>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</si>
  <si>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</si>
  <si>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</si>
  <si>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</si>
  <si>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</si>
  <si>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</si>
  <si>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</si>
  <si>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</si>
  <si>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</si>
  <si>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</si>
  <si>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</si>
  <si>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</si>
  <si>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</si>
  <si>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</si>
  <si>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</si>
  <si>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</si>
  <si>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</si>
  <si>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</si>
  <si>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</si>
  <si>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</si>
  <si>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</si>
  <si>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</si>
  <si>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</si>
  <si>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</si>
  <si>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</si>
  <si>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</si>
  <si>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</si>
  <si>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</si>
  <si>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</si>
  <si>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</si>
  <si>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</si>
  <si>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</si>
  <si>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</si>
  <si>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</si>
  <si>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</si>
  <si>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</si>
  <si>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</si>
  <si>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</si>
  <si>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</si>
  <si>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</si>
  <si>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</si>
  <si>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</si>
  <si>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</si>
  <si>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</si>
  <si>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</si>
  <si>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</si>
  <si>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</si>
  <si>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</si>
  <si>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</si>
  <si>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</si>
  <si>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</si>
  <si>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</si>
  <si>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</si>
  <si>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</si>
  <si>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</si>
  <si>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</si>
  <si>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</si>
  <si>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</si>
  <si>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</si>
  <si>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</si>
  <si>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</si>
  <si>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</si>
  <si>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</si>
  <si>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</si>
  <si>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</si>
  <si>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</si>
  <si>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</si>
  <si>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</si>
  <si>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</si>
  <si>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</si>
  <si>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</si>
  <si>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</si>
  <si>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</si>
  <si>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</si>
  <si>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</si>
  <si>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</si>
  <si>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</si>
  <si>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</si>
  <si>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</si>
  <si>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</si>
  <si>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</si>
  <si>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</si>
  <si>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</si>
  <si>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</si>
  <si>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</si>
  <si>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</si>
  <si>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</si>
  <si>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</si>
  <si>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</si>
  <si>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</si>
  <si>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</si>
  <si>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</si>
  <si>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</si>
  <si>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</si>
  <si>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</si>
  <si>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</si>
  <si>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</si>
  <si>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</si>
  <si>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</si>
  <si>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</si>
  <si>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</si>
  <si>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</si>
  <si>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</si>
  <si>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</si>
  <si>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</si>
  <si>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</si>
  <si>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</si>
  <si>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</si>
  <si>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</si>
  <si>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</si>
  <si>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</si>
  <si>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</si>
  <si>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</si>
  <si>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</si>
  <si>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</si>
  <si>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</si>
  <si>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</si>
  <si>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</si>
  <si>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</si>
  <si>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</si>
  <si>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</si>
  <si>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</si>
  <si>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</si>
  <si>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</si>
  <si>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</si>
  <si>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</si>
  <si>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</si>
  <si>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</si>
  <si>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</si>
  <si>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</si>
  <si>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</si>
  <si>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</si>
  <si>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</si>
  <si>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</si>
  <si>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</si>
  <si>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</si>
  <si>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</si>
  <si>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</si>
  <si>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</si>
  <si>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</si>
  <si>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</si>
  <si>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</si>
  <si>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</si>
  <si>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</si>
  <si>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</si>
  <si>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</si>
  <si>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</si>
  <si>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</si>
  <si>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</si>
  <si>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</si>
  <si>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</si>
  <si>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</si>
  <si>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</si>
  <si>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</si>
  <si>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</si>
  <si>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</si>
  <si>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</si>
  <si>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</si>
  <si>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</si>
  <si>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</si>
  <si>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</si>
  <si>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</si>
  <si>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</si>
  <si>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</si>
  <si>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</si>
  <si>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</si>
  <si>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</si>
  <si>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</si>
  <si>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</si>
  <si>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</si>
  <si>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</si>
  <si>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</si>
  <si>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</si>
  <si>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</si>
  <si>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</si>
  <si>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</si>
  <si>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</si>
  <si>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</si>
  <si>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</si>
  <si>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</si>
  <si>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</si>
  <si>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</si>
  <si>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</si>
  <si>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</si>
  <si>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</si>
  <si>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</si>
  <si>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</si>
  <si>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</si>
  <si>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</si>
  <si>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</si>
  <si>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</si>
  <si>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</si>
  <si>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</si>
  <si>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</si>
  <si>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</si>
  <si>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</si>
  <si>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</si>
  <si>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</si>
  <si>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</si>
  <si>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</si>
  <si>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</si>
  <si>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</si>
  <si>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</si>
  <si>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</si>
  <si>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</si>
  <si>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</si>
  <si>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</si>
  <si>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</si>
  <si>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</si>
  <si>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</si>
  <si>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</si>
  <si>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</si>
  <si>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</si>
  <si>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</si>
  <si>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</si>
  <si>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</si>
  <si>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</si>
  <si>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</si>
  <si>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</si>
  <si>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</si>
  <si>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</si>
  <si>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</si>
  <si>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</si>
  <si>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</si>
  <si>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</si>
  <si>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</si>
  <si>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</si>
  <si>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</si>
  <si>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</si>
  <si>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</si>
  <si>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</si>
  <si>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</si>
  <si>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</si>
  <si>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</si>
  <si>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</si>
  <si>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</si>
  <si>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</si>
  <si>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</si>
  <si>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</si>
  <si>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</si>
  <si>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</si>
  <si>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</si>
  <si>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</si>
  <si>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</si>
  <si>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</si>
  <si>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</si>
  <si>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</si>
  <si>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</si>
  <si>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</si>
  <si>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</si>
  <si>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</si>
  <si>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</si>
  <si>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</si>
  <si>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</si>
  <si>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</si>
  <si>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</si>
  <si>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</si>
  <si>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</si>
  <si>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</si>
  <si>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</si>
  <si>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</si>
  <si>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</si>
  <si>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</si>
  <si>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</si>
  <si>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</si>
  <si>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</si>
  <si>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</si>
  <si>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</si>
  <si>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</si>
  <si>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</si>
  <si>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</si>
  <si>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</si>
  <si>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</si>
  <si>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</si>
  <si>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</si>
  <si>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</si>
  <si>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</si>
  <si>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</si>
  <si>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</si>
  <si>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</si>
  <si>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</si>
  <si>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</si>
  <si>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</si>
  <si>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</si>
  <si>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</si>
  <si>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</si>
  <si>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</si>
  <si>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</si>
  <si>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</si>
  <si>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</si>
  <si>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</si>
  <si>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</si>
  <si>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</si>
  <si>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</si>
  <si>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</si>
  <si>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</si>
  <si>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</si>
  <si>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</si>
  <si>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</si>
  <si>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</si>
  <si>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</si>
  <si>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</si>
  <si>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</si>
  <si>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</si>
  <si>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</si>
  <si>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</si>
  <si>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</si>
  <si>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</si>
  <si>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</si>
  <si>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</si>
  <si>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</si>
  <si>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</si>
  <si>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</si>
  <si>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</si>
  <si>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</si>
  <si>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</si>
  <si>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</si>
  <si>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</si>
  <si>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</si>
  <si>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</si>
  <si>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</si>
  <si>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</si>
  <si>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</si>
  <si>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</si>
  <si>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</si>
  <si>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</si>
  <si>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</si>
  <si>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</si>
  <si>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</si>
  <si>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</si>
  <si>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</si>
  <si>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</si>
  <si>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</si>
  <si>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</si>
  <si>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</si>
  <si>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</si>
  <si>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</si>
  <si>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</si>
  <si>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</si>
  <si>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</si>
  <si>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</si>
  <si>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</si>
  <si>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</si>
  <si>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</si>
  <si>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</si>
  <si>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</si>
  <si>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</si>
  <si>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</si>
  <si>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</si>
  <si>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</si>
  <si>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</si>
  <si>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</si>
  <si>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</si>
  <si>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</si>
  <si>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</si>
  <si>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</si>
  <si>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</si>
  <si>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</si>
  <si>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</si>
  <si>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</si>
  <si>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</si>
  <si>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</si>
  <si>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</si>
  <si>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</si>
  <si>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</si>
  <si>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</si>
  <si>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</si>
  <si>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</si>
  <si>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</si>
  <si>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</si>
  <si>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</si>
  <si>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</si>
  <si>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</si>
  <si>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</si>
  <si>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</si>
  <si>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</si>
  <si>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</si>
  <si>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</si>
  <si>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</si>
  <si>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</si>
  <si>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</si>
  <si>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</si>
  <si>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</si>
  <si>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</si>
  <si>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</si>
  <si>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</si>
  <si>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</si>
  <si>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</si>
  <si>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</si>
  <si>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</si>
  <si>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</si>
  <si>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</si>
  <si>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</si>
  <si>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</si>
  <si>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</si>
  <si>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</si>
  <si>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</si>
  <si>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</si>
  <si>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</si>
  <si>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</si>
  <si>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</si>
  <si>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</si>
  <si>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</si>
  <si>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</si>
  <si>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</si>
  <si>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</si>
  <si>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</si>
  <si>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</si>
  <si>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</si>
  <si>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</si>
  <si>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</si>
  <si>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</si>
  <si>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</si>
  <si>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</si>
  <si>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</si>
  <si>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</si>
  <si>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</si>
  <si>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</si>
  <si>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</si>
  <si>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</si>
  <si>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</si>
  <si>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</si>
  <si>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</si>
  <si>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</si>
  <si>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</si>
  <si>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</si>
  <si>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</si>
  <si>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</si>
  <si>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</si>
  <si>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</si>
  <si>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</si>
  <si>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</si>
  <si>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</si>
  <si>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</si>
  <si>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</si>
  <si>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</si>
  <si>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</si>
  <si>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</si>
  <si>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</si>
  <si>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</si>
  <si>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</si>
  <si>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</si>
  <si>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</si>
  <si>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</si>
  <si>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</si>
  <si>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</si>
  <si>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</si>
  <si>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</si>
  <si>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</si>
  <si>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</si>
  <si>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</si>
  <si>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</si>
  <si>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</si>
  <si>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</si>
  <si>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</si>
  <si>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</si>
  <si>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</si>
  <si>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</si>
  <si>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</si>
  <si>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</si>
  <si>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</si>
  <si>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</si>
  <si>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</si>
  <si>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</si>
  <si>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</si>
  <si>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</si>
  <si>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</si>
  <si>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</si>
  <si>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</si>
  <si>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</si>
  <si>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</si>
  <si>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</si>
  <si>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</si>
  <si>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</si>
  <si>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</si>
  <si>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</si>
  <si>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</si>
  <si>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</si>
  <si>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</si>
  <si>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</si>
  <si>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</si>
  <si>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</si>
  <si>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</si>
  <si>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</si>
  <si>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</si>
  <si>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</si>
  <si>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</si>
  <si>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</si>
  <si>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</si>
  <si>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</si>
  <si>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</si>
  <si>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</si>
  <si>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</si>
  <si>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</si>
  <si>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</si>
  <si>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</si>
  <si>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</si>
  <si>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</si>
  <si>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</si>
  <si>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</si>
  <si>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</si>
  <si>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</si>
  <si>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</si>
  <si>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</si>
  <si>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</si>
  <si>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</si>
  <si>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</si>
  <si>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</si>
  <si>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</si>
  <si>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</si>
  <si>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</si>
  <si>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</si>
  <si>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</si>
  <si>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</si>
  <si>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</si>
  <si>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</si>
  <si>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</si>
  <si>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</si>
  <si>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</si>
  <si>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</si>
  <si>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</si>
  <si>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</si>
  <si>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</si>
  <si>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</si>
  <si>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</si>
  <si>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</si>
  <si>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</si>
  <si>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</si>
  <si>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</si>
  <si>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</si>
  <si>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</si>
  <si>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</si>
  <si>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</si>
  <si>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</si>
  <si>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</si>
  <si>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</si>
  <si>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</si>
  <si>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</si>
  <si>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</si>
  <si>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</si>
  <si>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</si>
  <si>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</si>
  <si>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</si>
  <si>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</si>
  <si>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</si>
  <si>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</si>
  <si>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</si>
  <si>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</si>
  <si>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</si>
  <si>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</si>
  <si>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</si>
  <si>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</si>
  <si>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</si>
  <si>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</si>
  <si>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</si>
  <si>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</si>
  <si>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</si>
  <si>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</si>
  <si>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</si>
  <si>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</si>
  <si>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</si>
  <si>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</si>
  <si>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</si>
  <si>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</si>
  <si>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</si>
  <si>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</si>
  <si>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</si>
  <si>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</si>
  <si>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</si>
  <si>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</si>
  <si>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</si>
  <si>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</si>
  <si>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</si>
  <si>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</si>
  <si>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</si>
  <si>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</si>
  <si>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</si>
  <si>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</si>
  <si>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</si>
  <si>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</si>
  <si>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</si>
  <si>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</si>
  <si>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</si>
  <si>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</si>
  <si>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</si>
  <si>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</si>
  <si>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</si>
  <si>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</si>
  <si>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</si>
  <si>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</si>
  <si>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</si>
  <si>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</si>
  <si>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</si>
  <si>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</si>
  <si>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</si>
  <si>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</si>
  <si>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</si>
  <si>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</si>
  <si>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</si>
  <si>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</si>
  <si>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</si>
  <si>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</si>
  <si>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</si>
  <si>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</si>
  <si>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</si>
  <si>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</si>
  <si>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</si>
  <si>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</si>
  <si>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</si>
  <si>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</si>
  <si>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</si>
  <si>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</si>
  <si>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</si>
  <si>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</si>
  <si>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</si>
  <si>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</si>
  <si>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</si>
  <si>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</si>
  <si>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</si>
  <si>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</si>
  <si>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</si>
  <si>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</si>
  <si>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</si>
  <si>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</si>
  <si>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</si>
  <si>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</si>
  <si>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</si>
  <si>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</si>
  <si>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</si>
  <si>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</si>
  <si>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</si>
  <si>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</si>
  <si>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</si>
  <si>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</si>
  <si>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</si>
  <si>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</si>
  <si>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</si>
  <si>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</si>
  <si>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</si>
  <si>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</si>
  <si>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</si>
  <si>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</si>
  <si>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</si>
  <si>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</si>
  <si>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</si>
  <si>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</si>
  <si>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</si>
  <si>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</si>
  <si>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</si>
  <si>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</si>
  <si>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</si>
  <si>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</si>
  <si>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</si>
  <si>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</si>
  <si>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</si>
  <si>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</si>
  <si>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</si>
  <si>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</si>
  <si>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</si>
  <si>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</si>
  <si>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</si>
  <si>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</si>
  <si>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</si>
  <si>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</si>
  <si>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</si>
  <si>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</si>
  <si>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</si>
  <si>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</si>
  <si>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</si>
  <si>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</si>
  <si>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</si>
  <si>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</si>
  <si>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</si>
  <si>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</si>
  <si>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</si>
  <si>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</si>
  <si>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</si>
  <si>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</si>
  <si>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</si>
  <si>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</si>
  <si>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</si>
  <si>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</si>
  <si>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</si>
  <si>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</si>
  <si>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</si>
  <si>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</si>
  <si>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</si>
  <si>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</si>
  <si>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</si>
  <si>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</si>
  <si>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</si>
  <si>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</si>
  <si>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</si>
  <si>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</si>
  <si>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</si>
  <si>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</si>
  <si>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</si>
  <si>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</si>
  <si>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</si>
  <si>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</si>
  <si>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</si>
  <si>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</si>
  <si>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</si>
  <si>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</si>
  <si>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</si>
  <si>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</si>
  <si>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</si>
  <si>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</si>
  <si>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</si>
  <si>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</si>
  <si>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</si>
  <si>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</si>
  <si>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</si>
  <si>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</si>
  <si>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</si>
  <si>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</si>
  <si>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</si>
  <si>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</si>
  <si>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</si>
  <si>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</si>
  <si>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</si>
  <si>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</si>
  <si>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</si>
  <si>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</si>
  <si>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</si>
  <si>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</si>
  <si>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</si>
  <si>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</si>
  <si>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</si>
  <si>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</si>
  <si>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</si>
  <si>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</si>
  <si>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</si>
  <si>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</si>
  <si>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</si>
  <si>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</si>
  <si>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</si>
  <si>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</si>
  <si>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</si>
  <si>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</si>
  <si>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</si>
  <si>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</si>
  <si>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</si>
  <si>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</si>
  <si>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</si>
  <si>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</si>
  <si>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</si>
  <si>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</si>
  <si>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</si>
  <si>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</si>
  <si>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</si>
  <si>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</si>
  <si>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</si>
  <si>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</si>
  <si>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</si>
  <si>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</si>
  <si>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</si>
  <si>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</si>
  <si>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</si>
  <si>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</si>
  <si>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</si>
  <si>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</si>
  <si>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</si>
  <si>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</si>
  <si>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</si>
  <si>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</si>
  <si>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</si>
  <si>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</si>
  <si>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</si>
  <si>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</si>
  <si>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</si>
  <si>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</si>
  <si>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</si>
  <si>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</si>
  <si>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</si>
  <si>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</si>
  <si>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</si>
  <si>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</si>
  <si>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</si>
  <si>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</si>
  <si>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</si>
  <si>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</si>
  <si>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</si>
  <si>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</si>
  <si>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</si>
  <si>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</si>
  <si>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</si>
  <si>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</si>
  <si>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</si>
  <si>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</si>
  <si>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</si>
  <si>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</si>
  <si>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</si>
  <si>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</si>
  <si>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</si>
  <si>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</si>
  <si>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</si>
  <si>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</si>
  <si>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</si>
  <si>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</si>
  <si>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</si>
  <si>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</si>
  <si>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</si>
  <si>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</si>
  <si>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</si>
  <si>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</si>
  <si>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</si>
  <si>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</si>
  <si>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</si>
  <si>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</si>
  <si>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</si>
  <si>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</si>
  <si>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</si>
  <si>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</si>
  <si>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</si>
  <si>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</si>
  <si>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</si>
  <si>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</si>
  <si>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</si>
  <si>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</si>
  <si>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</si>
  <si>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</si>
  <si>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</si>
  <si>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</si>
  <si>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</si>
  <si>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</si>
  <si>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</si>
  <si>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</si>
  <si>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</si>
  <si>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</si>
  <si>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</si>
  <si>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</si>
  <si>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</si>
  <si>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</si>
  <si>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</si>
  <si>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</si>
  <si>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</si>
  <si>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</si>
  <si>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</si>
  <si>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</si>
  <si>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</si>
  <si>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</si>
  <si>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</si>
  <si>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</si>
  <si>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</si>
  <si>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</si>
  <si>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</si>
  <si>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</si>
  <si>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</si>
  <si>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</si>
  <si>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</si>
  <si>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</si>
  <si>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</si>
  <si>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</si>
  <si>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</si>
  <si>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</si>
  <si>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</si>
  <si>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</si>
  <si>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</si>
  <si>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</si>
  <si>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</si>
  <si>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</si>
  <si>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</si>
  <si>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</si>
  <si>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</si>
  <si>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</si>
  <si>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</si>
  <si>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</si>
  <si>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</si>
  <si>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</si>
  <si>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</si>
  <si>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</si>
  <si>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</si>
  <si>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</si>
  <si>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</si>
  <si>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</si>
  <si>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</si>
  <si>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</si>
  <si>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</si>
  <si>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</si>
  <si>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</si>
  <si>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</si>
  <si>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</si>
  <si>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</si>
  <si>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</si>
  <si>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</si>
  <si>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</si>
  <si>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</si>
  <si>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</si>
  <si>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</si>
  <si>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</si>
  <si>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</si>
  <si>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</si>
  <si>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</si>
  <si>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</si>
  <si>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</si>
  <si>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</si>
  <si>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</si>
  <si>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</si>
  <si>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</si>
  <si>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</si>
  <si>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</si>
  <si>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</si>
  <si>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</si>
  <si>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</si>
  <si>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</si>
  <si>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</si>
  <si>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</si>
  <si>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</si>
  <si>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</si>
  <si>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</si>
  <si>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</si>
  <si>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</si>
  <si>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</si>
  <si>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</si>
  <si>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</si>
  <si>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</si>
  <si>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</si>
  <si>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</si>
  <si>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</si>
  <si>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</si>
  <si>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</si>
  <si>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</si>
  <si>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</si>
  <si>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</si>
  <si>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</si>
  <si>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</si>
  <si>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</si>
  <si>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</si>
  <si>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</si>
  <si>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</si>
  <si>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</si>
  <si>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</si>
  <si>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</si>
  <si>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</si>
  <si>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</si>
  <si>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</si>
  <si>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</si>
  <si>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</si>
  <si>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</si>
  <si>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</si>
  <si>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</si>
  <si>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</si>
  <si>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</si>
  <si>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</si>
  <si>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</si>
  <si>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</si>
  <si>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</si>
  <si>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</si>
  <si>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</si>
  <si>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</si>
  <si>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</si>
  <si>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</si>
  <si>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</si>
  <si>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</si>
  <si>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</si>
  <si>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</si>
  <si>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</si>
  <si>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</si>
  <si>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</si>
  <si>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</si>
  <si>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</si>
  <si>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</si>
  <si>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</si>
  <si>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</si>
  <si>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</si>
  <si>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</si>
  <si>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</si>
  <si>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</si>
  <si>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</si>
  <si>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</si>
  <si>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</si>
  <si>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</si>
  <si>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</si>
  <si>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</si>
  <si>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</si>
  <si>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</si>
  <si>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</si>
  <si>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</si>
  <si>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</si>
  <si>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</si>
  <si>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</si>
  <si>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</si>
  <si>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</si>
  <si>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</si>
  <si>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</si>
  <si>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</si>
  <si>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</si>
  <si>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</si>
  <si>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</si>
  <si>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</si>
  <si>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</si>
  <si>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</si>
  <si>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</si>
  <si>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</si>
  <si>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</si>
  <si>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</si>
  <si>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</si>
  <si>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</si>
  <si>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</si>
  <si>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</si>
  <si>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</si>
  <si>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</si>
  <si>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</si>
  <si>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</si>
  <si>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</si>
  <si>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</si>
  <si>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</si>
  <si>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</si>
  <si>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</si>
  <si>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</si>
  <si>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</si>
  <si>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</si>
  <si>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</si>
  <si>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</si>
  <si>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</si>
  <si>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</si>
  <si>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</si>
  <si>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</si>
  <si>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</si>
  <si>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</si>
  <si>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</si>
  <si>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</si>
  <si>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</si>
  <si>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</si>
  <si>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</si>
  <si>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</si>
  <si>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</si>
  <si>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</si>
  <si>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</si>
  <si>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</si>
  <si>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</si>
  <si>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</si>
  <si>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</si>
  <si>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</si>
  <si>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</si>
  <si>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</si>
  <si>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</si>
  <si>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</si>
  <si>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</si>
  <si>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</si>
  <si>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</si>
  <si>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</si>
  <si>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</si>
  <si>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</si>
  <si>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</si>
  <si>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</si>
  <si>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</si>
  <si>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</si>
  <si>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</si>
  <si>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</si>
  <si>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</si>
  <si>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</si>
  <si>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</si>
  <si>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</si>
  <si>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</si>
  <si>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</si>
  <si>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</si>
  <si>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</si>
  <si>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</si>
  <si>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</si>
  <si>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</si>
  <si>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</si>
  <si>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</si>
  <si>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</si>
  <si>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</si>
  <si>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</si>
  <si>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</si>
  <si>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</si>
  <si>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</si>
  <si>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</si>
  <si>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</si>
  <si>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</si>
  <si>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</si>
  <si>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</si>
  <si>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</si>
  <si>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</si>
  <si>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</si>
  <si>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</si>
  <si>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</si>
  <si>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</si>
  <si>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</si>
  <si>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</si>
  <si>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</si>
  <si>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</si>
  <si>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</si>
  <si>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</si>
  <si>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</si>
  <si>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</si>
  <si>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</si>
  <si>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</si>
  <si>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</si>
  <si>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</si>
  <si>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</si>
  <si>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</si>
  <si>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</si>
  <si>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</si>
  <si>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</si>
  <si>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</si>
  <si>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</si>
  <si>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</si>
  <si>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</si>
  <si>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</si>
  <si>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</si>
  <si>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</si>
  <si>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</si>
  <si>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</si>
  <si>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</si>
  <si>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</si>
  <si>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</si>
  <si>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</si>
  <si>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</si>
  <si>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</si>
  <si>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</si>
  <si>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</si>
  <si>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</si>
  <si>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</si>
  <si>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</si>
  <si>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</si>
  <si>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</si>
  <si>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</si>
  <si>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</si>
  <si>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</si>
  <si>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</si>
  <si>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</si>
  <si>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</si>
  <si>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</si>
  <si>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</si>
  <si>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</si>
  <si>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</si>
  <si>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</si>
  <si>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</si>
  <si>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</si>
  <si>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</si>
  <si>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</si>
  <si>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</si>
  <si>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</si>
  <si>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</si>
  <si>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</si>
  <si>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</si>
  <si>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</si>
  <si>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</si>
  <si>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</si>
  <si>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</si>
  <si>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</si>
  <si>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</si>
  <si>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</si>
  <si>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</si>
  <si>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</si>
  <si>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</si>
  <si>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</si>
  <si>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</si>
  <si>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</si>
  <si>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</si>
  <si>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</si>
  <si>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</si>
  <si>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</si>
  <si>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</si>
  <si>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</si>
  <si>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</si>
  <si>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</si>
  <si>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</si>
  <si>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</si>
  <si>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</si>
  <si>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</si>
  <si>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</si>
  <si>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</si>
  <si>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</si>
  <si>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</si>
  <si>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</si>
  <si>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</si>
  <si>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</si>
  <si>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</si>
  <si>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</si>
  <si>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</si>
  <si>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</si>
  <si>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</si>
  <si>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</si>
  <si>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</si>
  <si>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</si>
  <si>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</si>
  <si>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</si>
  <si>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</si>
  <si>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</si>
  <si>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</si>
  <si>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</si>
  <si>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</si>
  <si>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</si>
  <si>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</si>
  <si>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</si>
  <si>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</si>
  <si>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</si>
  <si>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</si>
  <si>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</si>
  <si>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</si>
  <si>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</si>
  <si>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</si>
  <si>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</si>
  <si>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</si>
  <si>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</si>
  <si>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</si>
  <si>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</si>
  <si>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</si>
  <si>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</si>
  <si>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</si>
  <si>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</si>
  <si>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</si>
  <si>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</si>
  <si>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</si>
  <si>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</si>
  <si>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</si>
  <si>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</si>
  <si>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</si>
  <si>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</si>
  <si>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</si>
  <si>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</si>
  <si>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</si>
  <si>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</si>
  <si>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</si>
  <si>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</si>
  <si>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</si>
  <si>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</si>
  <si>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</si>
  <si>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</si>
  <si>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</si>
  <si>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</si>
  <si>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</si>
  <si>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</si>
  <si>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</si>
  <si>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</si>
  <si>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</si>
  <si>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</si>
  <si>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</si>
  <si>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</si>
  <si>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</si>
  <si>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</si>
  <si>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</si>
  <si>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</si>
  <si>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</si>
  <si>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</si>
  <si>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</si>
  <si>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</si>
  <si>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</si>
  <si>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</si>
  <si>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</si>
  <si>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</si>
  <si>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</si>
  <si>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</si>
  <si>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</si>
  <si>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</si>
  <si>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</si>
  <si>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</si>
  <si>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</si>
  <si>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</si>
  <si>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</si>
  <si>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</si>
  <si>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</si>
  <si>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</si>
  <si>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</si>
  <si>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</si>
  <si>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</si>
  <si>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</si>
  <si>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</si>
  <si>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</si>
  <si>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</si>
  <si>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</si>
  <si>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</si>
  <si>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</si>
  <si>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</si>
  <si>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</si>
  <si>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</si>
  <si>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</si>
  <si>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</si>
  <si>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</si>
  <si>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</si>
  <si>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</si>
  <si>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</si>
  <si>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</si>
  <si>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</si>
  <si>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</si>
  <si>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</si>
  <si>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</si>
  <si>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</si>
  <si>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</si>
  <si>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</si>
  <si>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</si>
  <si>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</si>
  <si>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</si>
  <si>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</si>
  <si>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</si>
  <si>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</si>
  <si>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</si>
  <si>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</si>
  <si>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</si>
  <si>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</si>
  <si>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</si>
  <si>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</si>
  <si>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</si>
  <si>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</si>
  <si>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</si>
  <si>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</si>
  <si>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</si>
  <si>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</si>
  <si>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</si>
  <si>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</si>
  <si>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</si>
  <si>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</si>
  <si>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</si>
  <si>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</si>
  <si>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</si>
  <si>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</si>
  <si>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</si>
  <si>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</si>
  <si>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</si>
  <si>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</si>
  <si>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</si>
  <si>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</si>
  <si>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</si>
  <si>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</si>
  <si>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</si>
  <si>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</si>
  <si>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</si>
  <si>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</si>
  <si>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</si>
  <si>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</si>
  <si>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</si>
  <si>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</si>
  <si>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</si>
  <si>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</si>
  <si>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</si>
  <si>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</si>
  <si>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</si>
  <si>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</si>
  <si>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</si>
  <si>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</si>
  <si>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</si>
  <si>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</si>
  <si>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</si>
  <si>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</si>
  <si>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</si>
  <si>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</si>
  <si>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</si>
  <si>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</si>
  <si>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</si>
  <si>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</si>
  <si>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</si>
  <si>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</si>
  <si>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</si>
  <si>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</si>
  <si>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</si>
  <si>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</si>
  <si>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</si>
  <si>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</si>
  <si>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</si>
  <si>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</si>
  <si>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</si>
  <si>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</si>
  <si>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</si>
  <si>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</si>
  <si>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</si>
  <si>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</si>
  <si>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</si>
  <si>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</si>
  <si>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</si>
  <si>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</si>
  <si>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</si>
  <si>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</si>
  <si>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</si>
  <si>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</si>
  <si>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</si>
  <si>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</si>
  <si>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</si>
  <si>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</si>
  <si>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</si>
  <si>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</si>
  <si>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</si>
  <si>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</si>
  <si>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</si>
  <si>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</si>
  <si>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</si>
  <si>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</si>
  <si>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</si>
  <si>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</si>
  <si>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</si>
  <si>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</si>
  <si>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</si>
  <si>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</si>
  <si>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</si>
  <si>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</si>
  <si>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</si>
  <si>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</si>
  <si>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</si>
  <si>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</si>
  <si>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</si>
  <si>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</si>
  <si>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</si>
  <si>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</si>
  <si>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</si>
  <si>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</si>
  <si>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</si>
  <si>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</si>
  <si>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</si>
  <si>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</si>
  <si>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</si>
  <si>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</si>
  <si>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</si>
  <si>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</si>
  <si>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</si>
  <si>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</si>
  <si>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</si>
  <si>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</si>
  <si>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</si>
  <si>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</si>
  <si>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</si>
  <si>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</si>
  <si>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</si>
  <si>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</si>
  <si>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</si>
  <si>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</si>
  <si>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</si>
  <si>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</si>
  <si>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</si>
  <si>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</si>
  <si>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</si>
  <si>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</si>
  <si>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</si>
  <si>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</si>
  <si>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</si>
  <si>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</si>
  <si>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</si>
  <si>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</si>
  <si>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</si>
  <si>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</si>
  <si>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</si>
  <si>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</si>
  <si>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</si>
  <si>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</si>
  <si>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</si>
  <si>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</si>
  <si>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</si>
  <si>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</si>
  <si>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</si>
  <si>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</si>
  <si>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</si>
  <si>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</si>
  <si>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</si>
  <si>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</si>
  <si>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</si>
  <si>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</si>
  <si>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</si>
  <si>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</si>
  <si>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</si>
  <si>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</si>
  <si>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</si>
  <si>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</si>
  <si>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</si>
  <si>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</si>
  <si>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</si>
  <si>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</si>
  <si>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</si>
  <si>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</si>
  <si>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</si>
  <si>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</si>
  <si>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</si>
  <si>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</si>
  <si>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</si>
  <si>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</si>
  <si>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</si>
  <si>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</si>
  <si>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</si>
  <si>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</si>
  <si>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</si>
  <si>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</si>
  <si>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</si>
  <si>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</si>
  <si>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</si>
  <si>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</si>
  <si>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</si>
  <si>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</si>
  <si>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</si>
  <si>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</si>
  <si>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</si>
  <si>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</si>
  <si>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</si>
  <si>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</si>
  <si>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</si>
  <si>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</si>
  <si>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</si>
  <si>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</si>
  <si>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</si>
  <si>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</si>
  <si>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</si>
  <si>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</si>
  <si>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</si>
  <si>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</si>
  <si>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</si>
  <si>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</si>
  <si>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</si>
  <si>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</si>
  <si>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</si>
  <si>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</si>
  <si>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</si>
  <si>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</si>
  <si>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</si>
  <si>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</si>
  <si>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</si>
  <si>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</si>
  <si>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</si>
  <si>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</si>
  <si>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</si>
  <si>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</si>
  <si>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</si>
  <si>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</si>
  <si>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</si>
  <si>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</si>
  <si>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</si>
  <si>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</si>
  <si>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</si>
  <si>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</si>
  <si>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</si>
  <si>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</si>
  <si>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</si>
  <si>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</si>
  <si>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</si>
  <si>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</si>
  <si>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</si>
  <si>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</si>
  <si>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</si>
  <si>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</si>
  <si>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</si>
  <si>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</si>
  <si>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</si>
  <si>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</si>
  <si>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</si>
  <si>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</si>
  <si>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</si>
  <si>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</si>
  <si>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</si>
  <si>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</si>
  <si>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</si>
  <si>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</si>
  <si>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</si>
  <si>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</si>
  <si>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</si>
  <si>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</si>
  <si>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</si>
  <si>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</si>
  <si>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</si>
  <si>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</si>
  <si>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</si>
  <si>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</si>
  <si>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</si>
  <si>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</si>
  <si>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</si>
  <si>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</si>
  <si>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</si>
  <si>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</si>
  <si>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</si>
  <si>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</si>
  <si>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</si>
  <si>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</si>
  <si>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</si>
  <si>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</si>
  <si>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</si>
  <si>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</si>
  <si>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</si>
  <si>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</si>
  <si>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</si>
  <si>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</si>
  <si>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</si>
  <si>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</si>
  <si>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</si>
  <si>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</si>
  <si>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</si>
  <si>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</si>
  <si>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</si>
  <si>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</si>
  <si>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</si>
  <si>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</si>
  <si>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</si>
  <si>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</si>
  <si>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</si>
  <si>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</si>
  <si>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</si>
  <si>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</si>
  <si>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</si>
  <si>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</si>
  <si>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</si>
  <si>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</si>
  <si>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</si>
  <si>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</si>
  <si>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</si>
  <si>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</si>
  <si>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</si>
  <si>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</si>
  <si>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</si>
  <si>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</si>
  <si>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</si>
  <si>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</si>
  <si>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</si>
  <si>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</si>
  <si>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</si>
  <si>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</si>
  <si>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</si>
  <si>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</si>
  <si>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</si>
  <si>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</si>
  <si>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</si>
  <si>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</si>
  <si>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</si>
  <si>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</si>
  <si>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</si>
  <si>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</si>
  <si>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</si>
  <si>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</si>
  <si>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</si>
  <si>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</si>
  <si>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</si>
  <si>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</si>
  <si>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</si>
  <si>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</si>
  <si>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</si>
  <si>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</si>
  <si>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</si>
  <si>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</si>
  <si>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</si>
  <si>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</si>
  <si>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</si>
  <si>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</si>
  <si>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</si>
  <si>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</si>
  <si>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</si>
  <si>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</si>
  <si>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</si>
  <si>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</si>
  <si>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</si>
  <si>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</si>
  <si>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</si>
  <si>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</si>
  <si>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</si>
  <si>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</si>
  <si>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</si>
  <si>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</si>
  <si>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</si>
  <si>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</si>
  <si>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</si>
  <si>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</si>
  <si>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</si>
  <si>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</si>
  <si>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</si>
  <si>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</si>
  <si>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</si>
  <si>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</si>
  <si>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</si>
  <si>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</si>
  <si>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</si>
  <si>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</si>
  <si>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</si>
  <si>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</si>
  <si>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</si>
  <si>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</si>
  <si>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</si>
  <si>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</si>
  <si>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</si>
  <si>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</si>
  <si>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</si>
  <si>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</si>
  <si>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</si>
  <si>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</si>
  <si>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</si>
  <si>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</si>
  <si>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</si>
  <si>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</si>
  <si>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</si>
  <si>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</si>
  <si>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</si>
  <si>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</si>
  <si>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</si>
  <si>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</si>
  <si>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</si>
  <si>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</si>
  <si>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</si>
  <si>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</si>
  <si>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</si>
  <si>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</si>
  <si>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</si>
  <si>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</si>
  <si>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</si>
  <si>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</si>
  <si>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</si>
  <si>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</si>
  <si>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</si>
  <si>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</si>
  <si>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</si>
  <si>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</si>
  <si>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</si>
  <si>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</si>
  <si>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</si>
  <si>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</si>
  <si>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</si>
  <si>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</si>
  <si>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</si>
  <si>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</si>
  <si>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</si>
  <si>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</si>
  <si>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</si>
  <si>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</si>
  <si>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</si>
  <si>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</si>
  <si>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</si>
  <si>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</si>
  <si>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</si>
  <si>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</si>
  <si>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</si>
  <si>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</si>
  <si>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</si>
  <si>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</si>
  <si>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</si>
  <si>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</si>
  <si>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</si>
  <si>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</si>
  <si>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</si>
  <si>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</si>
  <si>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</si>
  <si>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</si>
  <si>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</si>
  <si>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</si>
  <si>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</si>
  <si>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</si>
  <si>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</si>
  <si>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</si>
  <si>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</si>
  <si>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</si>
  <si>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</si>
  <si>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</si>
  <si>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</si>
  <si>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</si>
  <si>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</si>
  <si>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</si>
  <si>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</si>
  <si>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</si>
  <si>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</si>
  <si>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</si>
  <si>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</si>
  <si>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</si>
  <si>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</si>
  <si>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</si>
  <si>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</si>
  <si>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</si>
  <si>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</si>
  <si>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</si>
  <si>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</si>
  <si>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</si>
  <si>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</si>
  <si>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</si>
  <si>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</si>
  <si>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</si>
  <si>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</si>
  <si>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</si>
  <si>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</si>
  <si>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</si>
  <si>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</si>
  <si>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</si>
  <si>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</si>
  <si>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</si>
  <si>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</si>
  <si>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</si>
  <si>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</si>
  <si>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</si>
  <si>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</si>
  <si>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</si>
  <si>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</si>
  <si>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</si>
  <si>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</si>
  <si>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</si>
  <si>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</si>
  <si>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</si>
  <si>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</si>
  <si>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</si>
  <si>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</si>
  <si>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</si>
  <si>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</si>
  <si>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</si>
  <si>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</si>
  <si>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</si>
  <si>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</si>
  <si>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</si>
  <si>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</si>
  <si>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</si>
  <si>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</si>
  <si>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</si>
  <si>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</si>
  <si>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</si>
  <si>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</si>
  <si>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</si>
  <si>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</si>
  <si>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</si>
  <si>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</si>
  <si>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</si>
  <si>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</si>
  <si>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</si>
  <si>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</si>
  <si>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</si>
  <si>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</si>
  <si>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</si>
  <si>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</si>
  <si>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</si>
  <si>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</si>
  <si>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</si>
  <si>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</si>
  <si>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</si>
  <si>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</si>
  <si>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</si>
  <si>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</si>
  <si>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</si>
  <si>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</si>
  <si>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</si>
  <si>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</si>
  <si>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</si>
  <si>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</si>
  <si>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</si>
  <si>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</si>
  <si>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</si>
  <si>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</si>
  <si>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</si>
  <si>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</si>
  <si>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</si>
  <si>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</si>
  <si>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</si>
  <si>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</si>
  <si>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</si>
  <si>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</si>
  <si>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</si>
  <si>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</si>
  <si>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</si>
  <si>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</si>
  <si>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</si>
  <si>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</si>
  <si>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</si>
  <si>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</si>
  <si>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</si>
  <si>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</si>
  <si>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</si>
  <si>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</si>
  <si>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</si>
  <si>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</si>
  <si>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</si>
  <si>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</si>
  <si>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</si>
  <si>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</si>
  <si>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</si>
  <si>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</si>
  <si>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</si>
  <si>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</si>
  <si>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</si>
  <si>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</si>
  <si>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</si>
  <si>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</si>
  <si>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</si>
  <si>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</si>
  <si>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</si>
  <si>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</si>
  <si>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</si>
  <si>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</si>
  <si>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</si>
  <si>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</si>
  <si>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</si>
  <si>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</si>
  <si>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</si>
  <si>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</si>
  <si>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</si>
  <si>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</si>
  <si>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</si>
  <si>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</si>
  <si>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</si>
  <si>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</si>
  <si>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</si>
  <si>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</si>
  <si>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</si>
  <si>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</si>
  <si>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</si>
  <si>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</si>
  <si>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</si>
  <si>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</si>
  <si>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</si>
  <si>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</si>
  <si>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</si>
  <si>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</si>
  <si>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</si>
  <si>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</si>
  <si>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</si>
  <si>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</si>
  <si>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</si>
  <si>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</si>
  <si>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</si>
  <si>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</si>
  <si>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</si>
  <si>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</si>
  <si>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</si>
  <si>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</si>
  <si>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</si>
  <si>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</si>
  <si>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</si>
  <si>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</si>
  <si>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</si>
  <si>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</si>
  <si>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</si>
  <si>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</si>
  <si>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</si>
  <si>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</si>
  <si>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</si>
  <si>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</si>
  <si>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</si>
  <si>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</si>
  <si>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</si>
  <si>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</si>
  <si>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</si>
  <si>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</si>
  <si>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</si>
  <si>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</si>
  <si>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</si>
  <si>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</si>
  <si>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</si>
  <si>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</si>
  <si>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</si>
  <si>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</si>
  <si>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</si>
  <si>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</si>
  <si>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</si>
  <si>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</si>
  <si>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</si>
  <si>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</si>
  <si>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</si>
  <si>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</si>
  <si>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</si>
  <si>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</si>
  <si>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</si>
  <si>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</si>
  <si>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</si>
  <si>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</si>
  <si>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</si>
  <si>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</si>
  <si>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</si>
  <si>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</si>
  <si>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</si>
  <si>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</si>
  <si>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</si>
  <si>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</si>
  <si>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</si>
  <si>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</si>
  <si>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</si>
  <si>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</si>
  <si>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</si>
  <si>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</si>
  <si>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</si>
  <si>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</si>
  <si>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</si>
  <si>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</si>
  <si>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</si>
  <si>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</si>
  <si>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</si>
  <si>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</si>
  <si>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</si>
  <si>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</si>
  <si>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</si>
  <si>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</si>
  <si>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</si>
  <si>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</si>
  <si>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</si>
  <si>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</si>
  <si>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</si>
  <si>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</si>
  <si>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</si>
  <si>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</si>
  <si>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</si>
  <si>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</si>
  <si>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</si>
  <si>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</si>
  <si>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</si>
  <si>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</si>
  <si>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</si>
  <si>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</si>
  <si>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</si>
  <si>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</si>
  <si>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</si>
  <si>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</si>
  <si>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</si>
  <si>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</si>
  <si>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</si>
  <si>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</si>
  <si>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</si>
  <si>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</si>
  <si>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</si>
  <si>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</si>
  <si>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</si>
  <si>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</si>
  <si>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</si>
  <si>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</si>
  <si>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</si>
  <si>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</si>
  <si>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</si>
  <si>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</si>
  <si>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</si>
  <si>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</si>
  <si>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</si>
  <si>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</si>
  <si>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</si>
  <si>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</si>
  <si>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</si>
  <si>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</si>
  <si>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</si>
  <si>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</si>
  <si>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</si>
  <si>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</si>
  <si>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</si>
  <si>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</si>
  <si>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</si>
  <si>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</si>
  <si>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</si>
  <si>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</si>
  <si>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</si>
  <si>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</si>
  <si>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</si>
  <si>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</si>
  <si>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</si>
  <si>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</si>
  <si>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</si>
  <si>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</si>
  <si>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</si>
  <si>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</si>
  <si>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</si>
  <si>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</si>
  <si>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</si>
  <si>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</si>
  <si>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</si>
  <si>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</si>
  <si>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</si>
  <si>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</si>
  <si>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</si>
  <si>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</si>
  <si>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</si>
  <si>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</si>
  <si>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</si>
  <si>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</si>
  <si>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</si>
  <si>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</si>
  <si>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</si>
  <si>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</si>
  <si>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</si>
  <si>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</si>
  <si>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</si>
  <si>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</si>
  <si>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</si>
  <si>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</si>
  <si>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</si>
  <si>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</si>
  <si>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</si>
  <si>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</si>
  <si>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</si>
  <si>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</si>
  <si>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</si>
  <si>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</si>
  <si>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</si>
  <si>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</si>
  <si>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</si>
  <si>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</si>
  <si>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</si>
  <si>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</si>
  <si>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</si>
  <si>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</si>
  <si>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</si>
  <si>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</si>
  <si>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</si>
  <si>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</si>
  <si>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</si>
  <si>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</si>
  <si>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</si>
  <si>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</si>
  <si>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</si>
  <si>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</si>
  <si>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</si>
  <si>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</si>
  <si>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</si>
  <si>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</si>
  <si>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</si>
  <si>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</si>
  <si>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</si>
  <si>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</si>
  <si>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</si>
  <si>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</si>
  <si>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</si>
  <si>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</si>
  <si>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</si>
  <si>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</si>
  <si>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</si>
  <si>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</si>
  <si>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</si>
  <si>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</si>
  <si>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</si>
  <si>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</si>
  <si>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</si>
  <si>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</si>
  <si>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</si>
  <si>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</si>
  <si>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</si>
  <si>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</si>
  <si>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</si>
  <si>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</si>
  <si>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</si>
  <si>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</si>
  <si>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</si>
  <si>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</si>
  <si>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</si>
  <si>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</si>
  <si>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</si>
  <si>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</si>
  <si>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</si>
  <si>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</si>
  <si>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</si>
  <si>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</si>
  <si>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</si>
  <si>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</si>
  <si>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</si>
  <si>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</si>
  <si>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</si>
  <si>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</si>
  <si>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</si>
  <si>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</si>
  <si>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</si>
  <si>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</si>
  <si>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</si>
  <si>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</si>
  <si>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</si>
  <si>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</si>
  <si>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</si>
  <si>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</si>
  <si>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</si>
  <si>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</si>
  <si>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</si>
  <si>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</si>
  <si>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</si>
  <si>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</si>
  <si>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</si>
  <si>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</si>
  <si>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</si>
  <si>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</si>
  <si>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</si>
  <si>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</si>
  <si>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</si>
  <si>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</si>
  <si>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</si>
  <si>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</si>
  <si>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</si>
  <si>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</si>
  <si>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</si>
  <si>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</si>
  <si>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</si>
  <si>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</si>
  <si>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</si>
  <si>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</si>
  <si>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</si>
  <si>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</si>
  <si>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</si>
  <si>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</si>
  <si>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</si>
  <si>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</si>
  <si>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</si>
  <si>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</si>
  <si>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</si>
  <si>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</si>
  <si>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</si>
  <si>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</si>
  <si>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</si>
  <si>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</si>
  <si>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</si>
  <si>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</si>
  <si>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</si>
  <si>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</si>
  <si>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</si>
  <si>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</si>
  <si>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</si>
  <si>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</si>
  <si>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</si>
  <si>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</si>
  <si>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</si>
  <si>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</si>
  <si>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</si>
  <si>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</si>
  <si>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</si>
  <si>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</si>
  <si>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</si>
  <si>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</si>
  <si>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</si>
  <si>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</si>
  <si>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</si>
  <si>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</si>
  <si>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</si>
  <si>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</si>
  <si>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</si>
  <si>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</si>
  <si>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</si>
  <si>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</si>
  <si>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</si>
  <si>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</si>
  <si>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</si>
  <si>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</si>
  <si>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</si>
  <si>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</si>
  <si>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</si>
  <si>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</si>
  <si>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</si>
  <si>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</si>
  <si>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</si>
  <si>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</si>
  <si>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</si>
  <si>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</si>
  <si>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</si>
  <si>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</si>
  <si>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</si>
  <si>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</si>
  <si>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</si>
  <si>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</si>
  <si>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</si>
  <si>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</si>
  <si>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</si>
  <si>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</si>
  <si>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</si>
  <si>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</si>
  <si>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</si>
  <si>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</si>
  <si>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</si>
  <si>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</si>
  <si>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</si>
  <si>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</si>
  <si>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</si>
  <si>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</si>
  <si>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</si>
  <si>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</si>
  <si>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</si>
  <si>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</si>
  <si>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</si>
  <si>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</si>
  <si>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</si>
  <si>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</si>
  <si>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</si>
  <si>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</si>
  <si>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</si>
  <si>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</si>
  <si>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</si>
  <si>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</si>
  <si>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</si>
  <si>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</si>
  <si>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</si>
  <si>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</si>
  <si>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</si>
  <si>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</si>
  <si>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</si>
  <si>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</si>
  <si>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</si>
  <si>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</si>
  <si>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</si>
  <si>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</si>
  <si>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</si>
  <si>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</si>
  <si>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</si>
  <si>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</si>
  <si>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</si>
  <si>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</si>
  <si>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</si>
  <si>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</si>
  <si>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</si>
  <si>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</si>
  <si>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</si>
  <si>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</si>
  <si>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</si>
  <si>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</si>
  <si>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</si>
  <si>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</si>
  <si>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</si>
  <si>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</si>
  <si>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</si>
  <si>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</si>
  <si>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</si>
  <si>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</si>
  <si>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</si>
  <si>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</si>
  <si>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</si>
  <si>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</si>
  <si>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</si>
  <si>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</si>
  <si>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</si>
  <si>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</si>
  <si>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</si>
  <si>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</si>
  <si>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</si>
  <si>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</si>
  <si>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</si>
  <si>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</si>
  <si>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</si>
  <si>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</si>
  <si>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</si>
  <si>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</si>
  <si>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</si>
  <si>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</si>
  <si>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</si>
  <si>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</si>
  <si>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</si>
  <si>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</si>
  <si>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</si>
  <si>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</si>
  <si>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</si>
  <si>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</si>
  <si>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</si>
  <si>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</si>
  <si>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</si>
  <si>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</si>
  <si>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</si>
  <si>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</si>
  <si>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</si>
  <si>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</si>
  <si>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</si>
  <si>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</si>
  <si>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</si>
  <si>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</si>
  <si>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</si>
  <si>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</si>
  <si>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</si>
  <si>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</si>
  <si>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</si>
  <si>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</si>
  <si>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</si>
  <si>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</si>
  <si>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</si>
  <si>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</si>
  <si>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</si>
  <si>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</si>
  <si>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</si>
  <si>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</si>
  <si>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</si>
  <si>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</si>
  <si>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</si>
  <si>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</si>
  <si>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</si>
  <si>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</si>
  <si>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</si>
  <si>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</si>
  <si>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</si>
  <si>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</si>
  <si>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</si>
  <si>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</si>
  <si>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</si>
  <si>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</si>
  <si>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</si>
  <si>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</si>
  <si>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</si>
  <si>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</si>
  <si>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</si>
  <si>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</si>
  <si>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</si>
  <si>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</si>
  <si>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</si>
  <si>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</si>
  <si>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</si>
  <si>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</si>
  <si>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</si>
  <si>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</si>
  <si>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</si>
  <si>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</si>
  <si>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</si>
  <si>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</si>
  <si>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</si>
  <si>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</si>
  <si>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</si>
  <si>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</si>
  <si>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</si>
  <si>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</si>
  <si>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</si>
  <si>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</si>
  <si>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</si>
  <si>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</si>
  <si>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</si>
  <si>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</si>
  <si>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</si>
  <si>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</si>
  <si>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</si>
  <si>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</si>
  <si>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</si>
  <si>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</si>
  <si>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</si>
  <si>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</si>
  <si>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</si>
  <si>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</si>
  <si>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</si>
  <si>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</si>
  <si>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</si>
  <si>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</si>
  <si>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</si>
  <si>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</si>
  <si>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</si>
  <si>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</si>
  <si>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</si>
  <si>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</si>
  <si>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</si>
  <si>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</si>
  <si>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</si>
  <si>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</si>
  <si>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</si>
  <si>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</si>
  <si>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</si>
  <si>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</si>
  <si>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</si>
  <si>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</si>
  <si>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</si>
  <si>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</si>
  <si>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</si>
  <si>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</si>
  <si>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</si>
  <si>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</si>
  <si>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</si>
  <si>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</si>
  <si>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</si>
  <si>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</si>
  <si>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</si>
  <si>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</si>
  <si>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</si>
  <si>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</si>
  <si>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</si>
  <si>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</si>
  <si>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</si>
  <si>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</si>
  <si>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</si>
  <si>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</si>
  <si>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</si>
  <si>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</si>
  <si>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</si>
  <si>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</si>
  <si>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</si>
  <si>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</si>
  <si>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</si>
  <si>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</si>
  <si>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</si>
  <si>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</si>
  <si>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</si>
  <si>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</si>
  <si>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</si>
  <si>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</si>
  <si>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</si>
  <si>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</si>
  <si>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</si>
  <si>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</si>
  <si>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</si>
  <si>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</si>
  <si>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</si>
  <si>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</si>
  <si>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</si>
  <si>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</si>
  <si>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</si>
  <si>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</si>
  <si>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</si>
  <si>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</si>
  <si>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</si>
  <si>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</si>
  <si>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</si>
  <si>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</si>
  <si>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</si>
  <si>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</si>
  <si>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</si>
  <si>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</si>
  <si>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</si>
  <si>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</si>
  <si>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</si>
  <si>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</si>
  <si>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</si>
  <si>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</si>
  <si>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</si>
  <si>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</si>
  <si>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</si>
  <si>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</si>
  <si>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</si>
  <si>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</si>
  <si>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</si>
  <si>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</si>
  <si>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</si>
  <si>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</si>
  <si>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</si>
  <si>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</si>
  <si>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</si>
  <si>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</si>
  <si>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</si>
  <si>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</si>
  <si>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</si>
  <si>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</si>
  <si>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</si>
  <si>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</si>
  <si>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</si>
  <si>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</si>
  <si>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</si>
  <si>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</si>
  <si>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</si>
  <si>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</si>
  <si>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</si>
  <si>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</si>
  <si>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</si>
  <si>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</si>
  <si>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</si>
  <si>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</si>
  <si>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</si>
  <si>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</si>
  <si>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</si>
  <si>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</si>
  <si>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</si>
  <si>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</si>
  <si>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</si>
  <si>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</si>
  <si>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</si>
  <si>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</si>
  <si>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</si>
  <si>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</si>
  <si>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</si>
  <si>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</si>
  <si>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</si>
  <si>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</si>
  <si>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</si>
  <si>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</si>
  <si>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</si>
  <si>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</si>
  <si>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</si>
  <si>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</si>
  <si>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</si>
  <si>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</si>
  <si>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</si>
  <si>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</si>
  <si>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</si>
  <si>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</si>
  <si>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</si>
  <si>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</si>
  <si>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</si>
  <si>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</si>
  <si>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</si>
  <si>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</si>
  <si>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</si>
  <si>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</si>
  <si>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</si>
  <si>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</si>
  <si>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</si>
  <si>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</si>
  <si>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</si>
  <si>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</si>
  <si>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</si>
  <si>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</si>
  <si>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</si>
  <si>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</si>
  <si>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</si>
  <si>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</si>
  <si>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</si>
  <si>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</si>
  <si>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</si>
  <si>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</si>
  <si>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</si>
  <si>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</si>
  <si>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</si>
  <si>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</si>
  <si>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</si>
  <si>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</si>
  <si>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</si>
  <si>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</si>
  <si>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</si>
  <si>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</si>
  <si>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</si>
  <si>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</si>
  <si>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</si>
  <si>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</si>
  <si>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</si>
  <si>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</si>
  <si>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</si>
  <si>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</si>
  <si>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</si>
  <si>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</si>
  <si>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</si>
  <si>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</si>
  <si>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</si>
  <si>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</si>
  <si>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</si>
  <si>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</si>
  <si>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</si>
  <si>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</si>
  <si>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</si>
  <si>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</si>
  <si>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</si>
  <si>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</si>
  <si>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</si>
  <si>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</si>
  <si>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</si>
  <si>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</si>
  <si>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</si>
  <si>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</si>
  <si>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</si>
  <si>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</si>
  <si>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</si>
  <si>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</si>
  <si>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</si>
  <si>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</si>
  <si>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</si>
  <si>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</si>
  <si>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</si>
  <si>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</si>
  <si>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</si>
  <si>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</si>
  <si>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</si>
  <si>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</si>
  <si>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</si>
  <si>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</si>
  <si>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</si>
  <si>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</si>
  <si>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</si>
  <si>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</si>
  <si>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</si>
  <si>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</si>
  <si>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</si>
  <si>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</si>
  <si>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</si>
  <si>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</si>
  <si>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</si>
  <si>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</si>
  <si>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</si>
  <si>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</si>
  <si>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</si>
  <si>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</si>
  <si>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</si>
  <si>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</si>
  <si>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</si>
  <si>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</si>
  <si>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</si>
  <si>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</si>
  <si>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</si>
  <si>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</si>
  <si>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</si>
  <si>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</si>
  <si>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</si>
  <si>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</si>
  <si>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</si>
  <si>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</si>
  <si>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</si>
  <si>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</si>
  <si>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</si>
  <si>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</si>
  <si>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</si>
  <si>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</si>
  <si>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</si>
  <si>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</si>
  <si>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</si>
  <si>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</si>
  <si>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</si>
  <si>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</si>
  <si>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</si>
  <si>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</si>
  <si>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</si>
  <si>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</si>
  <si>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</si>
  <si>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</si>
  <si>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</si>
  <si>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</si>
  <si>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</si>
  <si>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</si>
  <si>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</si>
  <si>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</si>
  <si>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</si>
  <si>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</si>
  <si>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</si>
  <si>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</si>
  <si>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</si>
  <si>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</si>
  <si>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</si>
  <si>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</si>
  <si>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</si>
  <si>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</si>
  <si>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</si>
  <si>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</si>
  <si>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</si>
  <si>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</si>
  <si>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</si>
  <si>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</si>
  <si>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</si>
  <si>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</si>
  <si>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</si>
  <si>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</si>
  <si>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</si>
  <si>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</si>
  <si>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</si>
  <si>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</si>
  <si>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</si>
  <si>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</si>
  <si>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</si>
  <si>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</si>
  <si>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</si>
  <si>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</si>
  <si>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</si>
  <si>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</si>
  <si>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</si>
  <si>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</si>
  <si>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</si>
  <si>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</si>
  <si>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</si>
  <si>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</si>
  <si>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</si>
  <si>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</si>
  <si>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</si>
  <si>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</si>
  <si>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</si>
  <si>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</si>
  <si>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</si>
  <si>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</si>
  <si>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</si>
  <si>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</si>
  <si>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</si>
  <si>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</si>
  <si>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</si>
  <si>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</si>
  <si>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</si>
  <si>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</si>
  <si>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</si>
  <si>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</si>
  <si>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</si>
  <si>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</si>
  <si>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</si>
  <si>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</si>
  <si>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</si>
  <si>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</si>
  <si>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</si>
  <si>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</si>
  <si>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</si>
  <si>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</si>
  <si>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</si>
  <si>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</si>
  <si>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</si>
  <si>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</si>
  <si>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</si>
  <si>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</si>
  <si>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</si>
  <si>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</si>
  <si>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</si>
  <si>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</si>
  <si>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</si>
  <si>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</si>
  <si>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</si>
  <si>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</si>
  <si>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</si>
  <si>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</si>
  <si>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</si>
  <si>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</si>
  <si>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</si>
  <si>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</si>
  <si>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</si>
  <si>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</si>
  <si>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</si>
  <si>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</si>
  <si>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</si>
  <si>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</si>
  <si>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</si>
  <si>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</si>
  <si>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</si>
  <si>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</si>
  <si>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</si>
  <si>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</si>
  <si>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</si>
  <si>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</si>
  <si>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</si>
  <si>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</si>
  <si>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</si>
  <si>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</si>
  <si>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</si>
  <si>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</si>
  <si>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</si>
  <si>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</si>
  <si>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</si>
  <si>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</si>
  <si>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</si>
  <si>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</si>
  <si>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</si>
  <si>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</si>
  <si>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</si>
  <si>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</si>
  <si>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</si>
  <si>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</si>
  <si>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</si>
  <si>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</si>
  <si>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</si>
  <si>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</si>
  <si>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</si>
  <si>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</si>
  <si>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</si>
  <si>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</si>
  <si>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</si>
  <si>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</si>
  <si>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</si>
  <si>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</si>
  <si>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</si>
  <si>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</si>
  <si>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</si>
  <si>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</si>
  <si>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</si>
  <si>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</si>
  <si>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</si>
  <si>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</si>
  <si>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</si>
  <si>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</si>
  <si>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</si>
  <si>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</si>
  <si>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</si>
  <si>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</si>
  <si>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</si>
  <si>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</si>
  <si>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</si>
  <si>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</si>
  <si>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</si>
  <si>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</si>
  <si>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</si>
  <si>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</si>
  <si>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</si>
  <si>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</si>
  <si>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</si>
  <si>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</si>
  <si>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</si>
  <si>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</si>
  <si>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</si>
  <si>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</si>
  <si>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</si>
  <si>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</si>
  <si>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</si>
  <si>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</si>
  <si>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</si>
  <si>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</si>
  <si>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</si>
  <si>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</si>
  <si>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</si>
  <si>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</si>
  <si>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</si>
  <si>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</si>
  <si>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</si>
  <si>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</si>
  <si>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</si>
  <si>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</si>
  <si>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</si>
  <si>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</si>
  <si>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</si>
  <si>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</si>
  <si>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</si>
  <si>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</si>
  <si>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</si>
  <si>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</si>
  <si>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</si>
  <si>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</si>
  <si>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</si>
  <si>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</si>
  <si>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</si>
  <si>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</si>
  <si>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</si>
  <si>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</si>
  <si>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</si>
  <si>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</si>
  <si>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</si>
  <si>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</si>
  <si>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</si>
  <si>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</si>
  <si>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</si>
  <si>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</si>
  <si>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</si>
  <si>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</si>
  <si>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</si>
  <si>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</si>
  <si>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</si>
  <si>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</si>
  <si>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</si>
  <si>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</si>
  <si>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</si>
  <si>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</si>
  <si>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</si>
  <si>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</si>
  <si>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</si>
  <si>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</si>
  <si>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</si>
  <si>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</si>
  <si>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</si>
  <si>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</si>
  <si>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</si>
  <si>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</si>
  <si>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</si>
  <si>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</si>
  <si>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</si>
  <si>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</si>
  <si>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</si>
  <si>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</si>
  <si>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</si>
  <si>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</si>
  <si>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</si>
  <si>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</si>
  <si>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</si>
  <si>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</si>
  <si>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</si>
  <si>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</si>
  <si>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</si>
  <si>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</si>
  <si>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</si>
  <si>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</si>
  <si>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</si>
  <si>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</si>
  <si>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</si>
  <si>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</si>
  <si>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</si>
  <si>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</si>
  <si>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</si>
  <si>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</si>
  <si>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</si>
  <si>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</si>
  <si>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</si>
  <si>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</si>
  <si>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</si>
  <si>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</si>
  <si>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</si>
  <si>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</si>
  <si>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</si>
  <si>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</si>
  <si>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</si>
  <si>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</si>
  <si>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</si>
  <si>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</si>
  <si>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</si>
  <si>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</si>
  <si>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</si>
  <si>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</si>
  <si>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</si>
  <si>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</si>
  <si>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</si>
  <si>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</si>
  <si>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</si>
  <si>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</si>
  <si>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</si>
  <si>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</si>
  <si>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</si>
  <si>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</si>
  <si>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</si>
  <si>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</si>
  <si>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</si>
  <si>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</si>
  <si>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</si>
  <si>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</si>
  <si>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</si>
  <si>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</si>
  <si>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</si>
  <si>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</si>
  <si>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</si>
  <si>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</si>
  <si>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</si>
  <si>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</si>
  <si>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</si>
  <si>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</si>
  <si>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</si>
  <si>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</si>
  <si>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</si>
  <si>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</si>
  <si>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</si>
  <si>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</si>
  <si>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</si>
  <si>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</si>
  <si>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</si>
  <si>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</si>
  <si>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</si>
  <si>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</si>
  <si>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</si>
  <si>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</si>
  <si>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</si>
  <si>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</si>
  <si>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</si>
  <si>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</si>
  <si>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</si>
  <si>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</si>
  <si>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</si>
  <si>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</si>
  <si>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</si>
  <si>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</si>
  <si>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</si>
  <si>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</si>
  <si>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</si>
  <si>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</si>
  <si>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</si>
  <si>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</si>
  <si>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</si>
  <si>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</si>
  <si>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</si>
  <si>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</si>
  <si>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</si>
  <si>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</si>
  <si>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</si>
  <si>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</si>
  <si>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</si>
  <si>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</si>
  <si>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</si>
  <si>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</si>
  <si>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</si>
  <si>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</si>
  <si>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</si>
  <si>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</si>
  <si>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</si>
  <si>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</si>
  <si>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</si>
  <si>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</si>
  <si>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</si>
  <si>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</si>
  <si>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</si>
  <si>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</si>
  <si>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</si>
  <si>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</si>
  <si>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</si>
  <si>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</si>
  <si>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</si>
  <si>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</si>
  <si>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</si>
  <si>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</si>
  <si>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</si>
  <si>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</si>
  <si>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</si>
  <si>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</si>
  <si>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</si>
  <si>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</si>
  <si>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</si>
  <si>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</si>
  <si>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</si>
  <si>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</si>
  <si>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</si>
  <si>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</si>
  <si>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</si>
  <si>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</si>
  <si>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</si>
  <si>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</si>
  <si>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</si>
  <si>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</si>
  <si>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</si>
  <si>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</si>
  <si>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</si>
  <si>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</si>
  <si>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</si>
  <si>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</si>
  <si>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</si>
  <si>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</si>
  <si>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</si>
  <si>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</si>
  <si>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</si>
  <si>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</si>
  <si>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</si>
  <si>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</si>
  <si>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</si>
  <si>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</si>
  <si>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</si>
  <si>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</si>
  <si>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</si>
  <si>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</si>
  <si>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</si>
  <si>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</si>
  <si>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</si>
  <si>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</si>
  <si>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</si>
  <si>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</si>
  <si>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</si>
  <si>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</si>
  <si>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</si>
  <si>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</si>
  <si>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</si>
  <si>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</si>
  <si>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</si>
  <si>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</si>
  <si>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</si>
  <si>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</si>
  <si>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</si>
  <si>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</si>
  <si>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</si>
  <si>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</si>
  <si>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</si>
  <si>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</si>
  <si>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</si>
  <si>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</si>
  <si>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</si>
  <si>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</si>
  <si>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</si>
  <si>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</si>
  <si>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</si>
  <si>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</si>
  <si>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</si>
  <si>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</si>
  <si>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</si>
  <si>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</si>
  <si>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</si>
  <si>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</si>
  <si>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</si>
  <si>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</si>
  <si>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</si>
  <si>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</si>
  <si>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</si>
  <si>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</si>
  <si>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</si>
  <si>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</si>
  <si>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</si>
  <si>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</si>
  <si>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</si>
  <si>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</si>
  <si>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</si>
  <si>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</si>
  <si>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</si>
  <si>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</si>
  <si>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</si>
  <si>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</si>
  <si>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</si>
  <si>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</si>
  <si>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</si>
  <si>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</si>
  <si>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</si>
  <si>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</si>
  <si>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</si>
  <si>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</si>
  <si>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</si>
  <si>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</si>
  <si>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</si>
  <si>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</si>
  <si>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</si>
  <si>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</si>
  <si>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</si>
  <si>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</si>
  <si>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</si>
  <si>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</si>
  <si>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</si>
  <si>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</si>
  <si>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</si>
  <si>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</si>
  <si>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</si>
  <si>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</si>
  <si>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</si>
  <si>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</si>
  <si>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</si>
  <si>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</si>
  <si>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</si>
  <si>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</si>
  <si>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</si>
  <si>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</si>
  <si>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</si>
  <si>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</si>
  <si>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</si>
  <si>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</si>
  <si>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</si>
  <si>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</si>
  <si>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</si>
  <si>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</si>
  <si>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</si>
  <si>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</si>
  <si>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</si>
  <si>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</si>
  <si>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</si>
  <si>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</si>
  <si>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</si>
  <si>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</si>
  <si>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</si>
  <si>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</si>
  <si>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</si>
  <si>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</si>
  <si>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</si>
  <si>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</si>
  <si>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</si>
  <si>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</si>
  <si>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</si>
  <si>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</si>
  <si>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</si>
  <si>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</si>
  <si>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</si>
  <si>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</si>
  <si>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</si>
  <si>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</si>
  <si>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</si>
  <si>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</si>
  <si>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</si>
  <si>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</si>
  <si>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</si>
  <si>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</si>
  <si>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</si>
  <si>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</si>
  <si>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</si>
  <si>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</si>
  <si>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</si>
  <si>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</si>
  <si>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</si>
  <si>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</si>
  <si>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</si>
  <si>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</si>
  <si>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</si>
  <si>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</si>
  <si>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</si>
  <si>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</si>
  <si>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</si>
  <si>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</si>
  <si>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</si>
  <si>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</si>
  <si>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</si>
  <si>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</si>
  <si>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</si>
  <si>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</si>
  <si>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</si>
  <si>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</si>
  <si>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</si>
  <si>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</si>
  <si>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</si>
  <si>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</si>
  <si>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</si>
  <si>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</si>
  <si>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</si>
  <si>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</si>
  <si>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</si>
  <si>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</si>
  <si>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</si>
  <si>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</si>
  <si>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</si>
  <si>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</si>
  <si>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</si>
  <si>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</si>
  <si>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</si>
  <si>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</si>
  <si>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</si>
  <si>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</si>
  <si>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</si>
  <si>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</si>
  <si>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</si>
  <si>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</si>
  <si>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</si>
  <si>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</si>
  <si>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</si>
  <si>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</si>
  <si>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</si>
  <si>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</si>
  <si>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</si>
  <si>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</si>
  <si>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</si>
  <si>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</si>
  <si>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</si>
  <si>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</si>
  <si>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</si>
  <si>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</si>
  <si>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</si>
  <si>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</si>
  <si>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</si>
  <si>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</si>
  <si>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</si>
  <si>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</si>
  <si>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</si>
  <si>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</si>
  <si>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</si>
  <si>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</si>
  <si>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</si>
  <si>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</si>
  <si>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</si>
  <si>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</si>
  <si>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</si>
  <si>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</si>
  <si>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</si>
  <si>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</si>
  <si>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</si>
  <si>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</si>
  <si>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</si>
  <si>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</si>
  <si>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</si>
  <si>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</si>
  <si>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</si>
  <si>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</si>
  <si>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</si>
  <si>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</si>
  <si>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</si>
  <si>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</si>
  <si>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</si>
  <si>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</si>
  <si>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</si>
  <si>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</si>
  <si>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</si>
  <si>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</si>
  <si>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</si>
  <si>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</si>
  <si>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</si>
  <si>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</si>
  <si>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</si>
  <si>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</si>
  <si>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</si>
  <si>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</si>
  <si>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</si>
  <si>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</si>
  <si>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</si>
  <si>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</si>
  <si>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</si>
  <si>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</si>
  <si>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</si>
  <si>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</si>
  <si>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</si>
  <si>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</si>
  <si>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</si>
  <si>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</si>
  <si>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</si>
  <si>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</si>
  <si>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</si>
  <si>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</si>
  <si>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</si>
  <si>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</si>
  <si>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</si>
  <si>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</si>
  <si>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</si>
  <si>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</si>
  <si>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</si>
  <si>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</si>
  <si>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</si>
  <si>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</si>
  <si>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</si>
  <si>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</si>
  <si>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</si>
  <si>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</si>
  <si>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</si>
  <si>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</si>
  <si>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</si>
  <si>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</si>
  <si>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</si>
  <si>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</si>
  <si>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</si>
  <si>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</si>
  <si>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</si>
  <si>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</si>
  <si>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</si>
  <si>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</si>
  <si>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</si>
  <si>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</si>
  <si>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</si>
  <si>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</si>
  <si>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</si>
  <si>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</si>
  <si>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</si>
  <si>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</si>
  <si>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</si>
  <si>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</si>
  <si>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</si>
  <si>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</si>
  <si>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</si>
  <si>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</si>
  <si>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</si>
  <si>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</si>
  <si>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</si>
  <si>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</si>
  <si>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</si>
  <si>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</si>
  <si>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</si>
  <si>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</si>
  <si>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</si>
  <si>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</si>
  <si>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</si>
  <si>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</si>
  <si>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</si>
  <si>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</si>
  <si>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</si>
  <si>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</si>
  <si>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</si>
  <si>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</si>
  <si>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</si>
  <si>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</si>
  <si>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</si>
  <si>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</si>
  <si>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</si>
  <si>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</si>
  <si>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</si>
  <si>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</si>
  <si>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</si>
  <si>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</si>
  <si>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</si>
  <si>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</si>
  <si>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</si>
  <si>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</si>
  <si>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</si>
  <si>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</si>
  <si>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</si>
  <si>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</si>
  <si>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</si>
  <si>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</si>
  <si>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</si>
  <si>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</si>
  <si>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</si>
  <si>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</si>
  <si>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</si>
  <si>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</si>
  <si>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</si>
  <si>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</si>
  <si>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</si>
  <si>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</si>
  <si>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</si>
  <si>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</si>
  <si>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</si>
  <si>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</si>
  <si>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</si>
  <si>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</si>
  <si>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</si>
  <si>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</si>
  <si>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</si>
  <si>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</si>
  <si>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</si>
  <si>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</si>
  <si>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</si>
  <si>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</si>
  <si>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</si>
  <si>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</si>
  <si>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</si>
  <si>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</si>
  <si>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</si>
  <si>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</si>
  <si>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</si>
  <si>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</si>
  <si>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</si>
  <si>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</si>
  <si>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</si>
  <si>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</si>
  <si>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</si>
  <si>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</si>
  <si>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</si>
  <si>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</si>
  <si>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</si>
  <si>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</si>
  <si>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</si>
  <si>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</si>
  <si>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</si>
  <si>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</si>
  <si>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</si>
  <si>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</si>
  <si>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</si>
  <si>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</si>
  <si>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</si>
  <si>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</si>
  <si>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</si>
  <si>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</si>
  <si>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</si>
  <si>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</si>
  <si>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</si>
  <si>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</si>
  <si>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</si>
  <si>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</si>
  <si>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</si>
  <si>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</si>
  <si>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</si>
  <si>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</si>
  <si>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</si>
  <si>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</si>
  <si>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</si>
  <si>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</si>
  <si>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</si>
  <si>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</si>
  <si>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</si>
  <si>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</si>
  <si>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</si>
  <si>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</si>
  <si>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</si>
  <si>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</si>
  <si>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</si>
  <si>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</si>
  <si>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</si>
  <si>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</si>
  <si>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</si>
  <si>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</si>
  <si>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</si>
  <si>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</si>
  <si>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</si>
  <si>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</si>
  <si>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</si>
  <si>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</si>
  <si>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</si>
  <si>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</si>
  <si>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</si>
  <si>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</si>
  <si>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</si>
  <si>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</si>
  <si>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</si>
  <si>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</si>
  <si>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</si>
  <si>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</si>
  <si>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</si>
  <si>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</si>
  <si>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</si>
  <si>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</si>
  <si>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</si>
  <si>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</si>
  <si>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</si>
  <si>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</si>
  <si>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</si>
  <si>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</si>
  <si>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</si>
  <si>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</si>
  <si>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</si>
  <si>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</si>
  <si>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</si>
  <si>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</si>
  <si>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</si>
  <si>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</si>
  <si>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</si>
  <si>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</si>
  <si>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</si>
  <si>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</si>
  <si>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</si>
  <si>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</si>
  <si>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</si>
  <si>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</si>
  <si>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</si>
  <si>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</si>
  <si>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</si>
  <si>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</si>
  <si>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</si>
  <si>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</si>
  <si>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</si>
  <si>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</si>
  <si>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</si>
  <si>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</si>
  <si>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</si>
  <si>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</si>
  <si>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</si>
  <si>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</si>
  <si>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</si>
  <si>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</si>
  <si>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</si>
  <si>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</si>
  <si>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</si>
  <si>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</si>
  <si>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</si>
  <si>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</si>
  <si>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</si>
  <si>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</si>
  <si>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</si>
  <si>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</si>
  <si>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</si>
  <si>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</si>
  <si>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</si>
  <si>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</si>
  <si>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</si>
  <si>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</si>
  <si>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</si>
  <si>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</si>
  <si>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</si>
  <si>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</si>
  <si>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</si>
  <si>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</si>
  <si>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</si>
  <si>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</si>
  <si>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</si>
  <si>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</si>
  <si>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</si>
  <si>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</si>
  <si>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</si>
  <si>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</si>
  <si>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</si>
  <si>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</si>
  <si>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</si>
  <si>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</si>
  <si>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</si>
  <si>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</si>
  <si>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</si>
  <si>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</si>
  <si>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</si>
  <si>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</si>
  <si>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</si>
  <si>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</si>
  <si>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</si>
  <si>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</si>
  <si>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</si>
  <si>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</si>
  <si>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</si>
  <si>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</si>
  <si>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</si>
  <si>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</si>
  <si>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</si>
  <si>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</si>
  <si>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</si>
  <si>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</si>
  <si>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</si>
  <si>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</si>
  <si>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</si>
  <si>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</si>
  <si>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</si>
  <si>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</si>
  <si>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</si>
  <si>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</si>
  <si>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</si>
  <si>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</si>
  <si>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</si>
  <si>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</si>
  <si>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</si>
  <si>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</si>
  <si>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</si>
  <si>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</si>
  <si>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</si>
  <si>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</si>
  <si>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</si>
  <si>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</si>
  <si>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</si>
  <si>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</si>
  <si>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</si>
  <si>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</si>
  <si>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</si>
  <si>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</si>
  <si>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</si>
  <si>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</si>
  <si>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</si>
  <si>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</si>
  <si>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</si>
  <si>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</si>
  <si>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</si>
  <si>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</si>
  <si>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</si>
  <si>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</si>
  <si>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</si>
  <si>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</si>
  <si>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</si>
  <si>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</si>
  <si>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</si>
  <si>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</si>
  <si>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</si>
  <si>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</si>
  <si>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</si>
  <si>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</si>
  <si>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</si>
  <si>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</si>
  <si>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</si>
  <si>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</si>
  <si>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</si>
  <si>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</si>
  <si>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</si>
  <si>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</si>
  <si>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</si>
  <si>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</si>
  <si>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</si>
  <si>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</si>
  <si>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</si>
  <si>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</si>
  <si>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</si>
  <si>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</si>
  <si>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</si>
  <si>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</si>
  <si>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</si>
  <si>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</si>
  <si>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</si>
  <si>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</si>
  <si>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</si>
  <si>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</si>
  <si>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</si>
  <si>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</si>
  <si>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</si>
  <si>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</si>
  <si>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</si>
  <si>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</si>
  <si>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</si>
  <si>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</si>
  <si>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</si>
  <si>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</si>
  <si>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</si>
  <si>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</si>
  <si>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</si>
  <si>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</si>
  <si>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</si>
  <si>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</si>
  <si>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</si>
  <si>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</si>
  <si>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</si>
  <si>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</si>
  <si>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</si>
  <si>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</si>
  <si>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</si>
  <si>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</si>
  <si>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</si>
  <si>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</si>
  <si>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</si>
  <si>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</si>
  <si>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</si>
  <si>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</si>
  <si>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</si>
  <si>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</si>
  <si>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</si>
  <si>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</si>
  <si>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</si>
  <si>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</si>
  <si>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</si>
  <si>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</si>
  <si>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</si>
  <si>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</si>
  <si>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</si>
  <si>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</si>
  <si>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</si>
  <si>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</si>
  <si>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</si>
  <si>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</si>
  <si>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</si>
  <si>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</si>
  <si>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</si>
  <si>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</si>
  <si>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</si>
  <si>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</si>
  <si>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</si>
  <si>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</si>
  <si>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</si>
  <si>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</si>
  <si>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</si>
  <si>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</si>
  <si>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</si>
  <si>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</si>
  <si>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</si>
  <si>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</si>
  <si>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</si>
  <si>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</si>
  <si>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</si>
  <si>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</si>
  <si>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</si>
  <si>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</si>
  <si>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</si>
  <si>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</si>
  <si>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</si>
  <si>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</si>
  <si>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</si>
  <si>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</si>
  <si>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</si>
  <si>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</si>
  <si>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</si>
  <si>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</si>
  <si>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</si>
  <si>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</si>
  <si>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</si>
  <si>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</si>
  <si>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</si>
  <si>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</si>
  <si>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</si>
  <si>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</si>
  <si>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</si>
  <si>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</si>
  <si>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</si>
  <si>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</si>
  <si>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</si>
  <si>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</si>
  <si>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</si>
  <si>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</si>
  <si>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</si>
  <si>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</si>
  <si>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</si>
  <si>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</si>
  <si>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</si>
  <si>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</si>
  <si>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</si>
  <si>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</si>
  <si>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</si>
  <si>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</si>
  <si>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</si>
  <si>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</si>
  <si>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</si>
  <si>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</si>
  <si>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</si>
  <si>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</si>
  <si>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</si>
  <si>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</si>
  <si>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</si>
  <si>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</si>
  <si>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</si>
  <si>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</si>
  <si>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</si>
  <si>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</si>
  <si>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</si>
  <si>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</si>
  <si>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</si>
  <si>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</si>
  <si>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</si>
  <si>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</si>
  <si>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</si>
  <si>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</si>
  <si>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</si>
  <si>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</si>
  <si>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</si>
  <si>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</si>
  <si>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</si>
  <si>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</si>
  <si>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</si>
  <si>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</si>
  <si>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</si>
  <si>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</si>
  <si>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</si>
  <si>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</si>
  <si>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</si>
  <si>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</si>
  <si>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</si>
  <si>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</si>
  <si>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</si>
  <si>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</si>
  <si>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</si>
  <si>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</si>
  <si>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</si>
  <si>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</si>
  <si>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</si>
  <si>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</si>
  <si>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</si>
  <si>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</si>
  <si>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</si>
  <si>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</si>
  <si>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</si>
  <si>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</si>
  <si>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</si>
  <si>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</si>
  <si>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</si>
  <si>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</si>
  <si>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</si>
  <si>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</si>
  <si>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</si>
  <si>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</si>
  <si>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</si>
  <si>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</si>
  <si>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</si>
  <si>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</si>
  <si>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</si>
  <si>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</si>
  <si>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</si>
  <si>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</si>
  <si>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</si>
  <si>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</si>
  <si>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</si>
  <si>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</si>
  <si>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</si>
  <si>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</si>
  <si>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</si>
  <si>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</si>
  <si>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</si>
  <si>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</si>
  <si>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</si>
  <si>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</si>
  <si>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</si>
  <si>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</si>
  <si>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</si>
  <si>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</si>
  <si>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</si>
  <si>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</si>
  <si>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</si>
  <si>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</si>
  <si>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</si>
  <si>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</si>
  <si>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</si>
  <si>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</si>
  <si>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</si>
  <si>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</si>
  <si>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</si>
  <si>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</si>
  <si>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</si>
  <si>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</si>
  <si>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</si>
  <si>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</si>
  <si>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</si>
  <si>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</si>
  <si>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</si>
  <si>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</si>
  <si>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</si>
  <si>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</si>
  <si>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</si>
  <si>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</si>
  <si>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</si>
  <si>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</si>
  <si>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</si>
  <si>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</si>
  <si>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</si>
  <si>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</si>
  <si>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</si>
  <si>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</si>
  <si>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</si>
  <si>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</si>
  <si>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</si>
  <si>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</si>
  <si>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</si>
  <si>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</si>
  <si>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</si>
  <si>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</si>
  <si>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</si>
  <si>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</si>
  <si>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</si>
  <si>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</si>
  <si>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</si>
  <si>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</si>
  <si>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</si>
  <si>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</si>
  <si>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</si>
  <si>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</si>
  <si>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</si>
  <si>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</si>
  <si>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</si>
  <si>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</si>
  <si>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</si>
  <si>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</si>
  <si>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</si>
  <si>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</si>
  <si>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</si>
  <si>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</si>
  <si>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</si>
  <si>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</si>
  <si>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</si>
  <si>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</si>
  <si>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</si>
  <si>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</si>
  <si>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</si>
  <si>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</si>
  <si>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</si>
  <si>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</si>
  <si>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</si>
  <si>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</si>
  <si>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</si>
  <si>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</si>
  <si>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</si>
  <si>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</si>
  <si>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</si>
  <si>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</si>
  <si>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</si>
  <si>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</si>
  <si>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</si>
  <si>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</si>
  <si>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</si>
  <si>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</si>
  <si>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</si>
  <si>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</si>
  <si>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</si>
  <si>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</si>
  <si>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</si>
  <si>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</si>
  <si>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</si>
  <si>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</si>
  <si>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</si>
  <si>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</si>
  <si>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</si>
  <si>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</si>
  <si>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</si>
  <si>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</si>
  <si>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</si>
  <si>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</si>
  <si>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</si>
  <si>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</si>
  <si>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</si>
  <si>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</si>
  <si>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</si>
  <si>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</si>
  <si>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</si>
  <si>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</si>
  <si>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</si>
  <si>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</si>
  <si>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</si>
  <si>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</si>
  <si>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</si>
  <si>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</si>
  <si>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</si>
  <si>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</si>
  <si>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</si>
  <si>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</si>
  <si>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</si>
  <si>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</si>
  <si>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</si>
  <si>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</si>
  <si>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</si>
  <si>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</si>
  <si>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</si>
  <si>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</si>
  <si>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</si>
  <si>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</si>
  <si>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</si>
  <si>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</si>
  <si>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</si>
  <si>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</si>
  <si>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</si>
  <si>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</si>
  <si>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</si>
  <si>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</si>
  <si>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</si>
  <si>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</si>
  <si>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</si>
  <si>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</si>
  <si>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</si>
  <si>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</si>
  <si>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</si>
  <si>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</si>
  <si>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</si>
  <si>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</si>
  <si>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</si>
  <si>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</si>
  <si>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</si>
  <si>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</si>
  <si>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</si>
  <si>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</si>
  <si>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</si>
  <si>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</si>
  <si>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</si>
  <si>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</si>
  <si>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</si>
  <si>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</si>
  <si>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</si>
  <si>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</si>
  <si>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</si>
  <si>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</si>
  <si>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</si>
  <si>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</si>
  <si>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</si>
  <si>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</si>
  <si>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</si>
  <si>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</si>
  <si>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</si>
  <si>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</si>
  <si>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</si>
  <si>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</si>
  <si>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</si>
  <si>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</si>
  <si>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</si>
  <si>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</si>
  <si>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</si>
  <si>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</si>
  <si>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</si>
  <si>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</si>
  <si>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</si>
  <si>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</si>
  <si>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</si>
  <si>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</si>
  <si>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</si>
  <si>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</si>
  <si>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</si>
  <si>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</si>
  <si>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</si>
  <si>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</si>
  <si>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</si>
  <si>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</si>
  <si>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</si>
  <si>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</si>
  <si>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</si>
  <si>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</si>
  <si>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</si>
  <si>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</si>
  <si>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</si>
  <si>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</si>
  <si>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</si>
  <si>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</si>
  <si>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</si>
  <si>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</si>
  <si>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</si>
  <si>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</si>
  <si>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</si>
  <si>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</si>
  <si>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</si>
  <si>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</si>
  <si>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</si>
  <si>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</si>
  <si>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</si>
  <si>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</si>
  <si>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</si>
  <si>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</si>
  <si>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</si>
  <si>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</si>
  <si>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</si>
  <si>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</si>
  <si>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</si>
  <si>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</si>
  <si>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</si>
  <si>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</si>
  <si>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</si>
  <si>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</si>
  <si>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</si>
  <si>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</si>
  <si>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</si>
  <si>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</si>
  <si>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</si>
  <si>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</si>
  <si>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</si>
  <si>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</si>
  <si>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</si>
  <si>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</si>
  <si>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</si>
  <si>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</si>
  <si>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</si>
  <si>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</si>
  <si>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</si>
  <si>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</si>
  <si>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</si>
  <si>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</si>
  <si>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</si>
  <si>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</si>
  <si>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</si>
  <si>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</si>
  <si>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</si>
  <si>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</si>
  <si>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</si>
  <si>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</si>
  <si>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</si>
  <si>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</si>
  <si>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</si>
  <si>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</si>
  <si>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</si>
  <si>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</si>
  <si>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</si>
  <si>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</si>
  <si>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</si>
  <si>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</si>
  <si>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</si>
  <si>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</si>
  <si>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</si>
  <si>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</si>
  <si>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</si>
  <si>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</si>
  <si>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</si>
  <si>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</si>
  <si>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</si>
  <si>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</si>
  <si>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</si>
  <si>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</si>
  <si>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</si>
  <si>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</si>
  <si>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</si>
  <si>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</si>
  <si>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</si>
  <si>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</si>
  <si>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</si>
  <si>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</si>
  <si>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</si>
  <si>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</si>
  <si>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</si>
  <si>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</si>
  <si>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</si>
  <si>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</si>
  <si>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</si>
  <si>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</si>
  <si>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</si>
  <si>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</si>
  <si>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</si>
  <si>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</si>
  <si>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</si>
  <si>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</si>
  <si>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</si>
  <si>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</si>
  <si>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</si>
  <si>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</si>
  <si>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</si>
  <si>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</si>
  <si>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</si>
  <si>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</si>
  <si>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</si>
  <si>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</si>
  <si>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</si>
  <si>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</si>
  <si>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</si>
  <si>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</si>
  <si>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</si>
  <si>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</si>
  <si>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</si>
  <si>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</si>
  <si>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</si>
  <si>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</si>
  <si>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</si>
  <si>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</si>
  <si>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</si>
  <si>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</si>
  <si>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</si>
  <si>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</si>
  <si>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</si>
  <si>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</si>
  <si>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</si>
  <si>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</si>
  <si>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</si>
  <si>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</si>
  <si>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</si>
  <si>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</si>
  <si>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</si>
  <si>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</si>
  <si>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</si>
  <si>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</si>
  <si>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</si>
  <si>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</si>
  <si>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</si>
  <si>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</si>
  <si>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</si>
  <si>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</si>
  <si>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</si>
  <si>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</si>
  <si>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</si>
  <si>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</si>
  <si>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</si>
  <si>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</si>
  <si>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</si>
  <si>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</si>
  <si>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</si>
  <si>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</si>
  <si>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</si>
  <si>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</si>
  <si>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</si>
  <si>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</si>
  <si>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</si>
  <si>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</si>
  <si>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</si>
  <si>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</si>
  <si>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</si>
  <si>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</si>
  <si>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</si>
  <si>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</si>
  <si>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</si>
  <si>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</si>
  <si>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</si>
  <si>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</si>
  <si>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</si>
  <si>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</si>
  <si>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</si>
  <si>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</si>
  <si>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</si>
  <si>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</si>
  <si>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</si>
  <si>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</si>
  <si>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</si>
  <si>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</si>
  <si>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</si>
  <si>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</si>
  <si>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</si>
  <si>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</si>
  <si>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</si>
  <si>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</si>
  <si>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</si>
  <si>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</si>
  <si>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</si>
  <si>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</si>
  <si>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</si>
  <si>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</si>
  <si>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</si>
  <si>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</si>
  <si>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</si>
  <si>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</si>
  <si>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</si>
  <si>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</si>
  <si>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</si>
  <si>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</si>
  <si>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</si>
  <si>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</si>
  <si>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</si>
  <si>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</si>
  <si>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</si>
  <si>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</si>
  <si>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</si>
  <si>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</si>
  <si>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</si>
  <si>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</si>
  <si>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</si>
  <si>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</si>
  <si>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</si>
  <si>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</si>
  <si>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</si>
  <si>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</si>
  <si>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</si>
  <si>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</si>
  <si>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</si>
  <si>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</si>
  <si>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</si>
  <si>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</si>
  <si>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</si>
  <si>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</si>
  <si>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</si>
  <si>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</si>
  <si>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</si>
  <si>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</si>
  <si>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</si>
  <si>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</si>
  <si>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</si>
  <si>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</si>
  <si>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</si>
  <si>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</si>
  <si>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</si>
  <si>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</si>
  <si>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</si>
  <si>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</si>
  <si>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</si>
  <si>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</si>
  <si>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</si>
  <si>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</si>
  <si>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</si>
  <si>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</si>
  <si>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</si>
  <si>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</si>
  <si>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</si>
  <si>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</si>
  <si>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</si>
  <si>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</si>
  <si>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</si>
  <si>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</si>
  <si>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</si>
  <si>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</si>
  <si>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</si>
  <si>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</si>
  <si>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</si>
  <si>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</si>
  <si>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</si>
  <si>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</si>
  <si>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</si>
  <si>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</si>
  <si>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</si>
  <si>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</si>
  <si>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</si>
  <si>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</si>
  <si>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</si>
  <si>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</si>
  <si>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</si>
  <si>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</si>
  <si>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</si>
  <si>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</si>
  <si>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</si>
  <si>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</si>
  <si>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</si>
  <si>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</si>
  <si>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</si>
  <si>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</si>
  <si>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</si>
  <si>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</si>
  <si>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</si>
  <si>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</si>
  <si>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</si>
  <si>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</si>
  <si>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</si>
  <si>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</si>
  <si>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</si>
  <si>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</si>
  <si>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</si>
  <si>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</si>
  <si>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</si>
  <si>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</si>
  <si>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</si>
  <si>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</si>
  <si>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</si>
  <si>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</si>
  <si>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</si>
  <si>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</si>
  <si>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</si>
  <si>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</si>
  <si>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</si>
  <si>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</si>
  <si>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</si>
  <si>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</si>
  <si>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</si>
  <si>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</si>
  <si>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</si>
  <si>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</si>
  <si>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</si>
  <si>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</si>
  <si>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</si>
  <si>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</si>
  <si>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</si>
  <si>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</si>
  <si>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</si>
  <si>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</si>
  <si>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</si>
  <si>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</si>
  <si>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</si>
  <si>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</si>
  <si>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</si>
  <si>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</si>
  <si>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</si>
  <si>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</si>
  <si>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</si>
  <si>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</si>
  <si>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</si>
  <si>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</si>
  <si>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</si>
  <si>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</si>
  <si>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</si>
  <si>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</si>
  <si>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</si>
  <si>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</si>
  <si>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</si>
  <si>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</si>
  <si>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</si>
  <si>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</si>
  <si>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</si>
  <si>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</si>
  <si>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</si>
  <si>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</si>
  <si>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</si>
  <si>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</si>
  <si>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</si>
  <si>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</si>
  <si>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</si>
  <si>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</si>
  <si>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</si>
  <si>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</si>
  <si>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</si>
  <si>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</si>
  <si>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</si>
  <si>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</si>
  <si>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</si>
  <si>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</si>
  <si>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</si>
  <si>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</si>
  <si>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</si>
  <si>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</si>
  <si>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</si>
  <si>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</si>
  <si>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</si>
  <si>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</si>
  <si>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</si>
  <si>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</si>
  <si>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</si>
  <si>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</si>
  <si>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</si>
  <si>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</si>
  <si>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</si>
  <si>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</si>
  <si>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</si>
  <si>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</si>
  <si>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</si>
  <si>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</si>
  <si>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</si>
  <si>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</si>
  <si>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</si>
  <si>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</si>
  <si>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</si>
  <si>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</si>
  <si>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</si>
  <si>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</si>
  <si>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</si>
  <si>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</si>
  <si>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</si>
  <si>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</si>
  <si>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</si>
  <si>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</si>
  <si>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</si>
  <si>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</si>
  <si>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</si>
  <si>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</si>
  <si>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</si>
  <si>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</si>
  <si>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</si>
  <si>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</si>
  <si>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</si>
  <si>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</si>
  <si>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</si>
  <si>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</si>
  <si>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</si>
  <si>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</si>
  <si>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</si>
  <si>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</si>
  <si>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</si>
  <si>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</si>
  <si>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</si>
  <si>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</si>
  <si>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</si>
  <si>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</si>
  <si>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</si>
  <si>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</si>
  <si>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</si>
  <si>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</si>
  <si>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</si>
  <si>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</si>
  <si>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</si>
  <si>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</si>
  <si>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</si>
  <si>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</si>
  <si>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</si>
  <si>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</si>
  <si>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</si>
  <si>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</si>
  <si>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</si>
  <si>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</si>
  <si>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</si>
  <si>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</si>
  <si>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</si>
  <si>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</si>
  <si>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</si>
  <si>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</si>
  <si>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</si>
  <si>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</si>
  <si>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</si>
  <si>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</si>
  <si>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</si>
  <si>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</si>
  <si>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</si>
  <si>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</si>
  <si>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</si>
  <si>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</si>
  <si>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</si>
  <si>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</si>
  <si>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</si>
  <si>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</si>
  <si>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</si>
  <si>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</si>
  <si>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</si>
  <si>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</si>
  <si>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</si>
  <si>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</si>
  <si>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</si>
  <si>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</si>
  <si>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</si>
  <si>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</si>
  <si>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</si>
  <si>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</si>
  <si>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</si>
  <si>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</si>
  <si>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</si>
  <si>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</si>
  <si>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</si>
  <si>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</si>
  <si>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</si>
  <si>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</si>
  <si>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</si>
  <si>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</si>
  <si>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</si>
  <si>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</si>
  <si>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</si>
  <si>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</si>
  <si>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</si>
  <si>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</si>
  <si>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</si>
  <si>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</si>
  <si>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</si>
  <si>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</si>
  <si>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</si>
  <si>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</si>
  <si>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</si>
  <si>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</si>
  <si>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</si>
  <si>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</si>
  <si>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</si>
  <si>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</si>
  <si>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</si>
  <si>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</si>
  <si>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</si>
  <si>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</si>
  <si>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</si>
  <si>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</si>
  <si>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</si>
  <si>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</si>
  <si>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</si>
  <si>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</si>
  <si>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</si>
  <si>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</si>
  <si>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</si>
  <si>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</si>
  <si>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</si>
  <si>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</si>
  <si>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</si>
  <si>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</si>
  <si>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</si>
  <si>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</si>
  <si>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</si>
  <si>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</si>
  <si>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</si>
  <si>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</si>
  <si>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</si>
  <si>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</si>
  <si>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</si>
  <si>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</si>
  <si>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</si>
  <si>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</si>
  <si>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</si>
  <si>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</si>
  <si>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</si>
  <si>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</si>
  <si>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</si>
  <si>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</si>
  <si>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</si>
  <si>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</si>
  <si>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</si>
  <si>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</si>
  <si>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</si>
  <si>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</si>
  <si>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</si>
  <si>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</si>
  <si>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</si>
  <si>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</si>
  <si>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</si>
  <si>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</si>
  <si>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</si>
  <si>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</si>
  <si>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</si>
  <si>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</si>
  <si>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</si>
  <si>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</si>
  <si>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</si>
  <si>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</si>
  <si>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</si>
  <si>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</si>
  <si>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</si>
  <si>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</si>
  <si>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</si>
  <si>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</si>
  <si>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</si>
  <si>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</si>
  <si>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</si>
  <si>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</si>
  <si>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</si>
  <si>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</si>
  <si>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</si>
  <si>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</si>
  <si>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</si>
  <si>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</si>
  <si>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</si>
  <si>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</si>
  <si>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</si>
  <si>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</si>
  <si>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</si>
  <si>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</si>
  <si>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</si>
  <si>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</si>
  <si>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</si>
  <si>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</si>
  <si>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</si>
  <si>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</si>
  <si>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</si>
  <si>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</si>
  <si>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</si>
  <si>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</si>
  <si>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</si>
  <si>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</si>
  <si>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</si>
  <si>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</si>
  <si>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</si>
  <si>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</si>
  <si>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</si>
  <si>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</si>
  <si>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</si>
  <si>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</si>
  <si>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</si>
  <si>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</si>
  <si>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</si>
  <si>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</si>
  <si>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</si>
  <si>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</si>
  <si>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</si>
  <si>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</si>
  <si>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</si>
  <si>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</si>
  <si>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</si>
  <si>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</si>
  <si>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</si>
  <si>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</si>
  <si>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</si>
  <si>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</si>
  <si>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</si>
  <si>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</si>
  <si>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</si>
  <si>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</si>
  <si>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</si>
  <si>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</si>
  <si>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</si>
  <si>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</si>
  <si>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</si>
  <si>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</si>
  <si>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</si>
  <si>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</si>
  <si>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</si>
  <si>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</si>
  <si>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</si>
  <si>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</si>
  <si>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</si>
  <si>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</si>
  <si>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</si>
  <si>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</si>
  <si>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</si>
  <si>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</si>
  <si>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</si>
  <si>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</si>
  <si>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</si>
  <si>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</si>
  <si>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</si>
  <si>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</si>
  <si>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</si>
  <si>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</si>
  <si>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</si>
  <si>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</si>
  <si>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</si>
  <si>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</si>
  <si>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</si>
  <si>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</si>
  <si>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</si>
  <si>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</si>
  <si>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</si>
  <si>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</si>
  <si>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</si>
  <si>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</si>
  <si>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</si>
  <si>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</si>
  <si>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</si>
  <si>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</si>
  <si>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</si>
  <si>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</si>
  <si>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</si>
  <si>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</si>
  <si>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</si>
  <si>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</si>
  <si>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</si>
  <si>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</si>
  <si>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</si>
  <si>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</si>
  <si>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</si>
  <si>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</si>
  <si>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</si>
  <si>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</si>
  <si>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</si>
  <si>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</si>
  <si>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</si>
  <si>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</si>
  <si>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</si>
  <si>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</si>
  <si>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</si>
  <si>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</si>
  <si>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</si>
  <si>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</si>
  <si>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</si>
  <si>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</si>
  <si>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</si>
  <si>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</si>
  <si>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</si>
  <si>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</si>
  <si>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</si>
  <si>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</si>
  <si>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</si>
  <si>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</si>
  <si>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</si>
  <si>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</si>
  <si>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</si>
  <si>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</si>
  <si>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</si>
  <si>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</si>
  <si>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</si>
  <si>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</si>
  <si>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</si>
  <si>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</si>
  <si>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</si>
  <si>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</si>
  <si>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</si>
  <si>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</si>
  <si>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</si>
  <si>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</si>
  <si>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</si>
  <si>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</si>
  <si>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</si>
  <si>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</si>
  <si>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</si>
  <si>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</si>
  <si>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</si>
  <si>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</si>
  <si>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</si>
  <si>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</si>
  <si>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</si>
  <si>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</si>
  <si>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</si>
  <si>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</si>
  <si>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</si>
  <si>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</si>
  <si>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</si>
  <si>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</si>
  <si>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</si>
  <si>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</si>
  <si>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</si>
  <si>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</si>
  <si>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</si>
  <si>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</si>
  <si>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</si>
  <si>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</si>
  <si>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</si>
  <si>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</si>
  <si>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</si>
  <si>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</si>
  <si>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</si>
  <si>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</si>
  <si>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</si>
  <si>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</si>
  <si>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</si>
  <si>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</si>
  <si>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</si>
  <si>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</si>
  <si>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</si>
  <si>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</si>
  <si>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</si>
  <si>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</si>
  <si>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</si>
  <si>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</si>
  <si>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</si>
  <si>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</si>
  <si>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</si>
  <si>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</si>
  <si>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</si>
  <si>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</si>
  <si>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</si>
  <si>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</si>
  <si>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</si>
  <si>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</si>
  <si>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</si>
  <si>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</si>
  <si>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</si>
  <si>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</si>
  <si>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</si>
  <si>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</si>
  <si>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</si>
  <si>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</si>
  <si>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</si>
  <si>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</si>
  <si>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</si>
  <si>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</si>
  <si>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</si>
  <si>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</si>
  <si>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</si>
  <si>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</si>
  <si>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</si>
  <si>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</si>
  <si>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</si>
  <si>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</si>
  <si>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</si>
  <si>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</si>
  <si>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</si>
  <si>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</si>
  <si>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</si>
  <si>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</si>
  <si>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</si>
  <si>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</si>
  <si>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</si>
  <si>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</si>
  <si>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</si>
  <si>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</si>
  <si>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</si>
  <si>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</si>
  <si>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</si>
  <si>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</si>
  <si>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</si>
  <si>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</si>
  <si>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</si>
  <si>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</si>
  <si>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</si>
  <si>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</si>
  <si>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</si>
  <si>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</si>
  <si>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</si>
  <si>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</si>
  <si>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</si>
  <si>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</si>
  <si>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</si>
  <si>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</si>
  <si>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</si>
  <si>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</si>
  <si>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</si>
  <si>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</si>
  <si>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</si>
  <si>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</si>
  <si>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</si>
  <si>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</si>
  <si>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</si>
  <si>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</si>
  <si>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</si>
  <si>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</si>
  <si>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</si>
  <si>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</si>
  <si>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</si>
  <si>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</si>
  <si>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</si>
  <si>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</si>
  <si>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</si>
  <si>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</si>
  <si>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</si>
  <si>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</si>
  <si>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</si>
  <si>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</si>
  <si>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</si>
  <si>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</si>
  <si>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</si>
  <si>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</si>
  <si>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</si>
  <si>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</si>
  <si>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</si>
  <si>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</si>
  <si>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</si>
  <si>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</si>
  <si>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</si>
  <si>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</si>
  <si>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</si>
  <si>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</si>
  <si>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</si>
  <si>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</si>
  <si>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</si>
  <si>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</si>
  <si>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</si>
  <si>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</si>
  <si>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</si>
  <si>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</si>
  <si>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</si>
  <si>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</si>
  <si>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</si>
  <si>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</si>
  <si>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</si>
  <si>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</si>
  <si>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</si>
  <si>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</si>
  <si>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</si>
  <si>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</si>
  <si>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</si>
  <si>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</si>
  <si>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</si>
  <si>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</si>
  <si>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</si>
  <si>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</si>
  <si>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</si>
  <si>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</si>
  <si>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</si>
  <si>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</si>
  <si>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</si>
  <si>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</si>
  <si>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</si>
  <si>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</si>
  <si>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</si>
  <si>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</si>
  <si>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</si>
  <si>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</si>
  <si>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</si>
  <si>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</si>
  <si>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</si>
  <si>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</si>
  <si>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</si>
  <si>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</si>
  <si>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</si>
  <si>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</si>
  <si>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</si>
  <si>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</si>
  <si>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</si>
  <si>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</si>
  <si>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</si>
  <si>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</si>
  <si>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</si>
  <si>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</si>
  <si>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</si>
  <si>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</si>
  <si>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</si>
  <si>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</si>
  <si>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</si>
  <si>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</si>
  <si>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</si>
  <si>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</si>
  <si>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</si>
  <si>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</si>
  <si>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</si>
  <si>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</si>
  <si>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</si>
  <si>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</si>
  <si>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</si>
  <si>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</si>
  <si>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</si>
  <si>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</si>
  <si>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</si>
  <si>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</si>
  <si>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</si>
  <si>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</si>
  <si>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</si>
  <si>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</si>
  <si>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</si>
  <si>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</si>
  <si>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</si>
  <si>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</si>
  <si>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</si>
  <si>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</si>
  <si>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</si>
  <si>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</si>
  <si>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</si>
  <si>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</si>
  <si>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</si>
  <si>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</si>
  <si>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</si>
  <si>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</si>
  <si>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</si>
  <si>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</si>
  <si>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</si>
  <si>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</si>
  <si>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</si>
  <si>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</si>
  <si>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</si>
  <si>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</si>
  <si>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</si>
  <si>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</si>
  <si>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</si>
  <si>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</si>
  <si>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</si>
  <si>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</si>
  <si>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</si>
  <si>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</si>
  <si>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</si>
  <si>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</si>
  <si>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</si>
  <si>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</si>
  <si>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</si>
  <si>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</si>
  <si>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</si>
  <si>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</si>
  <si>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</si>
  <si>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</si>
  <si>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</si>
  <si>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</si>
  <si>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</si>
  <si>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</si>
  <si>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</si>
  <si>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</si>
  <si>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</si>
  <si>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</si>
  <si>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</si>
  <si>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</si>
  <si>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</si>
  <si>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</si>
  <si>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</si>
  <si>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</si>
  <si>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</si>
  <si>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</si>
  <si>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</si>
  <si>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</si>
  <si>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</si>
  <si>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</si>
  <si>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</si>
  <si>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</si>
  <si>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</si>
  <si>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</si>
  <si>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</si>
  <si>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</si>
  <si>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</si>
  <si>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</si>
  <si>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</si>
  <si>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</si>
  <si>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</si>
  <si>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</si>
  <si>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</si>
  <si>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</si>
  <si>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</si>
  <si>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</si>
  <si>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</si>
  <si>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</si>
  <si>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</si>
  <si>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</si>
  <si>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</si>
  <si>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</si>
  <si>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</si>
  <si>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</si>
  <si>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</si>
  <si>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</si>
  <si>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</si>
  <si>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</si>
  <si>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</si>
  <si>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</si>
  <si>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</si>
  <si>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</si>
  <si>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</si>
  <si>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</si>
  <si>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</si>
  <si>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</si>
  <si>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</si>
  <si>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</si>
  <si>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</si>
  <si>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</si>
  <si>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</si>
  <si>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</si>
  <si>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</si>
  <si>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</si>
  <si>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</si>
  <si>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</si>
  <si>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</si>
  <si>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</si>
  <si>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</si>
  <si>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</si>
  <si>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</si>
  <si>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</si>
  <si>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</si>
  <si>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</si>
  <si>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</si>
  <si>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</si>
  <si>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</si>
  <si>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</si>
  <si>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</si>
  <si>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</si>
  <si>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</si>
  <si>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</si>
  <si>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</si>
  <si>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</si>
  <si>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</si>
  <si>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</si>
  <si>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</si>
  <si>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</si>
  <si>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</si>
  <si>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</si>
  <si>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</si>
  <si>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</si>
  <si>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</si>
  <si>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</si>
  <si>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</si>
  <si>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</si>
  <si>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</si>
  <si>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</si>
  <si>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</si>
  <si>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</si>
  <si>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</si>
  <si>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</si>
  <si>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</si>
  <si>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</si>
  <si>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</si>
  <si>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</si>
  <si>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</si>
  <si>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</si>
  <si>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</si>
  <si>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</si>
  <si>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</si>
  <si>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</si>
  <si>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</si>
  <si>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</si>
  <si>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</si>
  <si>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</si>
  <si>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</si>
  <si>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</si>
  <si>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</si>
  <si>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</si>
  <si>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</si>
  <si>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</si>
  <si>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</si>
  <si>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</si>
  <si>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</si>
  <si>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</si>
  <si>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</si>
  <si>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</si>
  <si>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</si>
  <si>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</si>
  <si>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</si>
  <si>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</si>
  <si>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</si>
  <si>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</si>
  <si>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</si>
  <si>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</si>
  <si>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</si>
  <si>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</si>
  <si>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</si>
  <si>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</si>
  <si>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</si>
  <si>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</si>
  <si>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</si>
  <si>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</si>
  <si>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</si>
  <si>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</si>
  <si>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</si>
  <si>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</si>
  <si>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</si>
  <si>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</si>
  <si>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</si>
  <si>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</si>
  <si>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</si>
  <si>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</si>
  <si>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</si>
  <si>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</si>
  <si>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</si>
  <si>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</si>
  <si>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</si>
  <si>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</si>
  <si>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</si>
  <si>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</si>
  <si>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</si>
  <si>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</si>
  <si>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</si>
  <si>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</si>
  <si>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</si>
  <si>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</si>
  <si>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</si>
  <si>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</si>
  <si>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</si>
  <si>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</si>
  <si>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</si>
  <si>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</si>
  <si>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</si>
  <si>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</si>
  <si>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</si>
  <si>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</si>
  <si>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</si>
  <si>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</si>
  <si>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</si>
  <si>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</si>
  <si>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</si>
  <si>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</si>
  <si>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</si>
  <si>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</si>
  <si>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</si>
  <si>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</si>
  <si>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</si>
  <si>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</si>
  <si>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</si>
  <si>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</si>
  <si>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</si>
  <si>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</si>
  <si>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</si>
  <si>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</si>
  <si>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</si>
  <si>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</si>
  <si>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</si>
  <si>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</si>
  <si>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</si>
  <si>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</si>
  <si>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</si>
  <si>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</si>
  <si>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</si>
  <si>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</si>
  <si>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</si>
  <si>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</si>
  <si>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</si>
  <si>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</si>
  <si>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</si>
  <si>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</si>
  <si>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</si>
  <si>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</si>
  <si>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</si>
  <si>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</si>
  <si>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</si>
  <si>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</si>
  <si>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</si>
  <si>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</si>
  <si>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</si>
  <si>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</si>
  <si>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</si>
  <si>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</si>
  <si>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</si>
  <si>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</si>
  <si>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</si>
  <si>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</si>
  <si>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</si>
  <si>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</si>
  <si>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</si>
  <si>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</si>
  <si>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</si>
  <si>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</si>
  <si>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</si>
  <si>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</si>
  <si>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</si>
  <si>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</si>
  <si>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</si>
  <si>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</si>
  <si>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</si>
  <si>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</si>
  <si>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</si>
  <si>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</si>
  <si>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</si>
  <si>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</si>
  <si>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</si>
  <si>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</si>
  <si>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</si>
  <si>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</si>
  <si>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</si>
  <si>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</si>
  <si>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</si>
  <si>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</si>
  <si>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</si>
  <si>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</si>
  <si>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</si>
  <si>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</si>
  <si>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</si>
  <si>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</si>
  <si>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</si>
  <si>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</si>
  <si>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</si>
  <si>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</si>
  <si>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</si>
  <si>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</si>
  <si>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</si>
  <si>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</si>
  <si>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</si>
  <si>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</si>
  <si>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</si>
  <si>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</si>
  <si>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</si>
  <si>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</si>
  <si>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</si>
  <si>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</si>
  <si>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</si>
  <si>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</si>
  <si>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</si>
  <si>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</si>
  <si>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</si>
  <si>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</si>
  <si>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</si>
  <si>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</si>
  <si>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</si>
  <si>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</si>
  <si>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</si>
  <si>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</si>
  <si>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</si>
  <si>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</si>
  <si>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</si>
  <si>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</si>
  <si>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</si>
  <si>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</si>
  <si>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</si>
  <si>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</si>
  <si>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</si>
  <si>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</si>
  <si>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</si>
  <si>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</si>
  <si>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</si>
  <si>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</si>
  <si>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</si>
  <si>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</si>
  <si>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</si>
  <si>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</si>
  <si>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</si>
  <si>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</si>
  <si>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</si>
  <si>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</si>
  <si>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</si>
  <si>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</si>
  <si>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</si>
  <si>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</si>
  <si>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</si>
  <si>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</si>
  <si>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</si>
  <si>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</si>
  <si>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</si>
  <si>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</si>
  <si>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</si>
  <si>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</si>
  <si>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</si>
  <si>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</si>
  <si>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</si>
  <si>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</si>
  <si>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</si>
  <si>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</si>
  <si>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</si>
  <si>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</si>
  <si>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</si>
  <si>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</si>
  <si>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</si>
  <si>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</si>
  <si>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</si>
  <si>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</si>
  <si>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</si>
  <si>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</si>
  <si>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</si>
  <si>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</si>
  <si>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</si>
  <si>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</si>
  <si>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</si>
  <si>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</si>
  <si>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</si>
  <si>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</si>
  <si>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</si>
  <si>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</si>
  <si>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</si>
  <si>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</si>
  <si>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</si>
  <si>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</si>
  <si>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</si>
  <si>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</si>
  <si>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</si>
  <si>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</si>
  <si>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</si>
  <si>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</si>
  <si>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</si>
  <si>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</si>
  <si>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</si>
  <si>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</si>
  <si>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</si>
  <si>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</si>
  <si>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</si>
  <si>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</si>
  <si>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</si>
  <si>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</si>
  <si>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</si>
  <si>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</si>
  <si>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</si>
  <si>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</si>
  <si>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</si>
  <si>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</si>
  <si>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</si>
  <si>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</si>
  <si>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</si>
  <si>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</si>
  <si>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</si>
  <si>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</si>
  <si>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</si>
  <si>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</si>
  <si>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</si>
  <si>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</si>
  <si>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</si>
  <si>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</si>
  <si>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</si>
  <si>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</si>
  <si>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</si>
  <si>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</si>
  <si>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</si>
  <si>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</si>
  <si>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</si>
  <si>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</si>
  <si>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</si>
  <si>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</si>
  <si>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</si>
  <si>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</si>
  <si>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</si>
  <si>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</si>
  <si>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</si>
  <si>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</si>
  <si>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</si>
  <si>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</si>
  <si>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</si>
  <si>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</si>
  <si>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</si>
  <si>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</si>
  <si>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</si>
  <si>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</si>
  <si>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</si>
  <si>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</si>
  <si>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</si>
  <si>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</si>
  <si>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</si>
  <si>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</si>
  <si>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</si>
  <si>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</si>
  <si>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</si>
  <si>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</si>
  <si>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</si>
  <si>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</si>
  <si>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</si>
  <si>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</si>
  <si>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</si>
  <si>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</si>
  <si>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</si>
  <si>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</si>
  <si>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</si>
  <si>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</si>
  <si>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</si>
  <si>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</si>
  <si>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</si>
  <si>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</si>
  <si>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</si>
  <si>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</si>
  <si>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</si>
  <si>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</si>
  <si>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</si>
  <si>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</si>
  <si>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</si>
  <si>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</si>
  <si>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</si>
  <si>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</si>
  <si>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</si>
  <si>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</si>
  <si>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</si>
  <si>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</si>
  <si>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</si>
  <si>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</si>
  <si>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</si>
  <si>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</si>
  <si>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</si>
  <si>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</si>
  <si>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</si>
  <si>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</si>
  <si>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</si>
  <si>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</si>
  <si>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</si>
  <si>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</si>
  <si>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</si>
  <si>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</si>
  <si>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</si>
  <si>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</si>
  <si>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</si>
  <si>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</si>
  <si>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</si>
  <si>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</si>
  <si>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</si>
  <si>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</si>
  <si>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</si>
  <si>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</si>
  <si>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</si>
  <si>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</si>
  <si>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</si>
  <si>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</si>
  <si>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</si>
  <si>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</si>
  <si>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</si>
  <si>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</si>
  <si>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</si>
  <si>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</si>
  <si>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</si>
  <si>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</si>
  <si>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</si>
  <si>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</si>
  <si>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</si>
  <si>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</si>
  <si>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</si>
  <si>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</si>
  <si>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</si>
  <si>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</si>
  <si>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</si>
  <si>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</si>
  <si>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</si>
  <si>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</si>
  <si>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</si>
  <si>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</si>
  <si>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</si>
  <si>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</si>
  <si>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</si>
  <si>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</si>
  <si>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</si>
  <si>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</si>
  <si>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</si>
  <si>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</si>
  <si>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</si>
  <si>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</si>
  <si>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</si>
  <si>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</si>
  <si>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</si>
  <si>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</si>
  <si>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</si>
  <si>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</si>
  <si>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</si>
  <si>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</si>
  <si>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</si>
  <si>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</si>
  <si>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</si>
  <si>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</si>
  <si>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</si>
  <si>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</si>
  <si>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</si>
  <si>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</si>
  <si>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</si>
  <si>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</si>
  <si>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</si>
  <si>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</si>
  <si>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</si>
  <si>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</si>
  <si>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</si>
  <si>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</si>
  <si>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</si>
  <si>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</si>
  <si>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</si>
  <si>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</si>
  <si>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</si>
  <si>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</si>
  <si>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</si>
  <si>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</si>
  <si>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</si>
  <si>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</si>
  <si>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</si>
  <si>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</si>
  <si>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</si>
  <si>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</si>
  <si>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</si>
  <si>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</si>
  <si>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</si>
  <si>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</si>
  <si>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</si>
  <si>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</si>
  <si>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</si>
  <si>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</si>
  <si>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</si>
  <si>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</si>
  <si>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</si>
  <si>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</si>
  <si>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</si>
  <si>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</si>
  <si>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</si>
  <si>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</si>
  <si>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</si>
  <si>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</si>
  <si>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</si>
  <si>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</si>
  <si>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</si>
  <si>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</si>
  <si>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</si>
  <si>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</si>
  <si>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</si>
  <si>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</si>
  <si>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</si>
  <si>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</si>
  <si>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</si>
  <si>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</si>
  <si>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</si>
  <si>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</si>
  <si>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</si>
  <si>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</si>
  <si>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</si>
  <si>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</si>
  <si>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</si>
  <si>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</si>
  <si>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</si>
  <si>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</si>
  <si>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</si>
  <si>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</si>
  <si>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</si>
  <si>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</si>
  <si>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</si>
  <si>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</si>
  <si>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</si>
  <si>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</si>
  <si>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</si>
  <si>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</si>
  <si>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</si>
  <si>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</si>
  <si>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</si>
  <si>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</si>
  <si>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</si>
  <si>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</si>
  <si>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</si>
  <si>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</si>
  <si>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</si>
  <si>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</si>
  <si>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</si>
  <si>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</si>
  <si>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</si>
  <si>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</si>
  <si>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</si>
  <si>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</si>
  <si>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</si>
  <si>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</si>
  <si>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</si>
  <si>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</si>
  <si>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</si>
  <si>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</si>
  <si>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</si>
  <si>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</si>
  <si>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</si>
  <si>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</si>
  <si>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</si>
  <si>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</si>
  <si>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</si>
  <si>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</si>
  <si>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</si>
  <si>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</si>
  <si>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</si>
  <si>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</si>
  <si>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</si>
  <si>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</si>
  <si>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</si>
  <si>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</si>
  <si>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</si>
  <si>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</si>
  <si>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</si>
  <si>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</si>
  <si>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</si>
  <si>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</si>
  <si>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</si>
  <si>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</si>
  <si>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</si>
  <si>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</si>
  <si>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</si>
  <si>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</si>
  <si>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</si>
  <si>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</si>
  <si>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</si>
  <si>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</si>
  <si>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</si>
  <si>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</si>
  <si>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</si>
  <si>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</si>
  <si>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</si>
  <si>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</si>
  <si>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</si>
  <si>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</si>
  <si>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</si>
  <si>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</si>
  <si>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</si>
  <si>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</si>
  <si>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</si>
  <si>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</si>
  <si>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</si>
  <si>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</si>
  <si>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</si>
  <si>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</si>
  <si>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</si>
  <si>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</si>
  <si>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</si>
  <si>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</si>
  <si>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</si>
  <si>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</si>
  <si>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</si>
  <si>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</si>
  <si>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</si>
  <si>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</si>
  <si>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</si>
  <si>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</si>
  <si>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</si>
  <si>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</si>
  <si>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</si>
  <si>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</si>
  <si>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</si>
  <si>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</si>
  <si>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</si>
  <si>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</si>
  <si>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</si>
  <si>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</si>
  <si>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</si>
  <si>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</si>
  <si>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</si>
  <si>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</si>
  <si>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</si>
  <si>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</si>
  <si>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</si>
  <si>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</si>
  <si>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</si>
  <si>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</si>
  <si>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</si>
  <si>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</si>
  <si>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</si>
  <si>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</si>
  <si>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</si>
  <si>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</si>
  <si>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</si>
  <si>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</si>
  <si>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</si>
  <si>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</si>
  <si>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</si>
  <si>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</si>
  <si>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</si>
  <si>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</si>
  <si>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</si>
  <si>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</si>
  <si>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</si>
  <si>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</si>
  <si>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</si>
  <si>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</si>
  <si>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</si>
  <si>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</si>
  <si>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</si>
  <si>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</si>
  <si>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</si>
  <si>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</si>
  <si>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</si>
  <si>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</si>
  <si>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</si>
  <si>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</si>
  <si>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</si>
  <si>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</si>
  <si>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</si>
  <si>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</si>
  <si>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</si>
  <si>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</si>
  <si>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</si>
  <si>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</si>
  <si>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</si>
  <si>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</si>
  <si>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</si>
  <si>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</si>
  <si>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</si>
  <si>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</si>
  <si>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</si>
  <si>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</si>
  <si>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</si>
  <si>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</si>
  <si>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</si>
  <si>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</si>
  <si>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</si>
  <si>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</si>
  <si>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</si>
  <si>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</si>
  <si>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</si>
  <si>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</si>
  <si>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</si>
  <si>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</si>
  <si>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</si>
  <si>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</si>
  <si>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</si>
  <si>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</si>
  <si>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</si>
  <si>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</si>
  <si>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</si>
  <si>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</si>
  <si>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</si>
  <si>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</si>
  <si>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</si>
  <si>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</si>
  <si>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</si>
  <si>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</si>
  <si>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</si>
  <si>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</si>
  <si>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</si>
  <si>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</si>
  <si>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</si>
  <si>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</si>
  <si>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</si>
  <si>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</si>
  <si>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</si>
  <si>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</si>
  <si>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</si>
  <si>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</si>
  <si>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</si>
  <si>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</si>
  <si>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</si>
  <si>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</si>
  <si>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</si>
  <si>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</si>
  <si>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</si>
  <si>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</si>
  <si>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</si>
  <si>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</si>
  <si>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</si>
  <si>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</si>
  <si>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</si>
  <si>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</si>
  <si>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</si>
  <si>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</si>
  <si>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</si>
  <si>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</si>
  <si>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</si>
  <si>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</si>
  <si>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</si>
  <si>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</si>
  <si>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</si>
  <si>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</si>
  <si>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</si>
  <si>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</si>
  <si>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</si>
  <si>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</si>
  <si>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</si>
  <si>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</si>
  <si>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</si>
  <si>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</si>
  <si>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</si>
  <si>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</si>
  <si>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</si>
  <si>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</si>
  <si>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</si>
  <si>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</si>
  <si>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</si>
  <si>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</si>
  <si>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</si>
  <si>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</si>
  <si>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</si>
  <si>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</si>
  <si>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</si>
  <si>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</si>
  <si>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</si>
  <si>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</si>
  <si>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</si>
  <si>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</si>
  <si>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</si>
  <si>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</si>
  <si>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</si>
  <si>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</si>
  <si>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</si>
  <si>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</si>
  <si>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</si>
  <si>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</si>
  <si>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</si>
  <si>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</si>
  <si>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</si>
  <si>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</si>
  <si>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</si>
  <si>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</si>
  <si>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</si>
  <si>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</si>
  <si>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</si>
  <si>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</si>
  <si>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</si>
  <si>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</si>
  <si>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</si>
  <si>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</si>
  <si>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</si>
  <si>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</si>
  <si>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</si>
  <si>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</si>
  <si>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</si>
  <si>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</si>
  <si>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</si>
  <si>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</si>
  <si>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</si>
  <si>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</si>
  <si>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</si>
  <si>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</si>
  <si>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</si>
  <si>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</si>
  <si>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</si>
  <si>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</si>
  <si>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</si>
  <si>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</si>
  <si>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</si>
  <si>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</si>
  <si>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</si>
  <si>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</si>
  <si>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</si>
  <si>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</si>
  <si>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</si>
  <si>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</si>
  <si>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</si>
  <si>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</si>
  <si>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</si>
  <si>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</si>
  <si>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</si>
  <si>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</si>
  <si>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</si>
  <si>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</si>
  <si>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</si>
  <si>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</si>
  <si>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</si>
  <si>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</si>
  <si>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</si>
  <si>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</si>
  <si>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</si>
  <si>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</si>
  <si>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</si>
  <si>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</si>
  <si>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</si>
  <si>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</si>
  <si>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</si>
  <si>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</si>
  <si>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</si>
  <si>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</si>
  <si>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</si>
  <si>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</si>
  <si>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</si>
  <si>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</si>
  <si>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</si>
  <si>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</si>
  <si>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</si>
  <si>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</si>
  <si>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</si>
  <si>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</si>
  <si>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</si>
  <si>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</si>
  <si>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</si>
  <si>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</si>
  <si>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</si>
  <si>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</si>
  <si>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</si>
  <si>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</si>
  <si>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</si>
  <si>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</si>
  <si>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</si>
  <si>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</si>
  <si>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</si>
  <si>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</si>
  <si>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</si>
  <si>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</si>
  <si>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</si>
  <si>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</si>
  <si>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</si>
  <si>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</si>
  <si>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</si>
  <si>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</si>
  <si>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</si>
  <si>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</si>
  <si>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</si>
  <si>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</si>
  <si>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</si>
  <si>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</si>
  <si>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</si>
  <si>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</si>
  <si>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</si>
  <si>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</si>
  <si>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</si>
  <si>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</si>
  <si>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</si>
  <si>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</si>
  <si>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</si>
  <si>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</si>
  <si>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</si>
  <si>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</si>
  <si>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</si>
  <si>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</si>
  <si>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</si>
  <si>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</si>
  <si>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</si>
  <si>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</si>
  <si>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</si>
  <si>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</si>
  <si>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</si>
  <si>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</si>
  <si>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</si>
  <si>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</si>
  <si>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</si>
  <si>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</si>
  <si>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</si>
  <si>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</si>
  <si>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</si>
  <si>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</si>
  <si>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</si>
  <si>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</si>
  <si>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</si>
  <si>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</si>
  <si>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</si>
  <si>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</si>
  <si>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</si>
  <si>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</si>
  <si>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</si>
  <si>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</si>
  <si>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</si>
  <si>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</si>
  <si>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</si>
  <si>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</si>
  <si>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</si>
  <si>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</si>
  <si>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</si>
  <si>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</si>
  <si>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</si>
  <si>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</si>
  <si>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</si>
  <si>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</si>
  <si>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</si>
  <si>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</si>
  <si>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</si>
  <si>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</si>
  <si>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</si>
  <si>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</si>
  <si>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</si>
  <si>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</si>
  <si>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</si>
  <si>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</si>
  <si>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</si>
  <si>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</si>
  <si>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</si>
  <si>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</si>
  <si>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</si>
  <si>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</si>
  <si>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</si>
  <si>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</si>
  <si>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</si>
  <si>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</si>
  <si>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</si>
  <si>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</si>
  <si>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</si>
  <si>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</si>
  <si>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</si>
  <si>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</si>
  <si>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</si>
  <si>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</si>
  <si>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</si>
  <si>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</si>
  <si>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</si>
  <si>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</si>
  <si>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</si>
  <si>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</si>
  <si>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</si>
  <si>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</si>
  <si>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</si>
  <si>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</si>
  <si>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</si>
  <si>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</si>
  <si>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</si>
  <si>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</si>
  <si>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</si>
  <si>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</si>
  <si>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</si>
  <si>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</si>
  <si>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</si>
  <si>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</si>
  <si>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</si>
  <si>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</si>
  <si>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</si>
  <si>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</si>
  <si>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</si>
  <si>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</si>
  <si>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</si>
  <si>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</si>
  <si>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</si>
  <si>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</si>
  <si>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</si>
  <si>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</si>
  <si>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</si>
  <si>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</si>
  <si>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</si>
  <si>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</si>
  <si>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</si>
  <si>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</si>
  <si>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</si>
  <si>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</si>
  <si>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</si>
  <si>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</si>
  <si>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</si>
  <si>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</si>
  <si>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</si>
  <si>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</si>
  <si>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</si>
  <si>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</si>
  <si>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</si>
  <si>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</si>
  <si>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</si>
  <si>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</si>
  <si>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</si>
  <si>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</si>
  <si>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</si>
  <si>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</si>
  <si>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</si>
  <si>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</si>
  <si>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</si>
  <si>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</si>
  <si>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</si>
  <si>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</si>
  <si>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</si>
  <si>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</si>
  <si>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</si>
  <si>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</si>
  <si>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</si>
  <si>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</si>
  <si>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</si>
  <si>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</si>
  <si>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</si>
  <si>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</si>
  <si>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</si>
  <si>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</si>
  <si>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</si>
  <si>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</si>
  <si>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</si>
  <si>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</si>
  <si>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</si>
  <si>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</si>
  <si>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</si>
  <si>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</si>
  <si>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</si>
  <si>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</si>
  <si>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</si>
  <si>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</si>
  <si>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</si>
  <si>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</si>
  <si>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</si>
  <si>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</si>
  <si>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</si>
  <si>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</si>
  <si>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</si>
  <si>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</si>
  <si>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</si>
  <si>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</si>
  <si>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</si>
  <si>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</si>
  <si>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</si>
  <si>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</si>
  <si>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</si>
  <si>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</si>
  <si>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</si>
  <si>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</si>
  <si>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</si>
  <si>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</si>
  <si>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</si>
  <si>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</si>
  <si>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</si>
  <si>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</si>
  <si>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</si>
  <si>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</si>
  <si>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</si>
  <si>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</si>
  <si>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</si>
  <si>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</si>
  <si>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</si>
  <si>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</si>
  <si>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</si>
  <si>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</si>
  <si>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</si>
  <si>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</si>
  <si>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</si>
  <si>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</si>
  <si>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</si>
  <si>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</si>
  <si>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</si>
  <si>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</si>
  <si>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</si>
  <si>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</si>
  <si>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</si>
  <si>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</si>
  <si>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</si>
  <si>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</si>
  <si>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</si>
  <si>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</si>
  <si>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</si>
  <si>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</si>
  <si>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</si>
  <si>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</si>
  <si>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</si>
  <si>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</si>
  <si>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</si>
  <si>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</si>
  <si>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</si>
  <si>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</si>
  <si>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</si>
  <si>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</si>
  <si>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</si>
  <si>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</si>
  <si>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</si>
  <si>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</si>
  <si>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</si>
  <si>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</si>
  <si>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</si>
  <si>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</si>
  <si>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</si>
  <si>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</si>
  <si>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</si>
  <si>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</si>
  <si>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</si>
  <si>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</si>
  <si>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</si>
  <si>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</si>
  <si>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</si>
  <si>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</si>
  <si>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</si>
  <si>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</si>
  <si>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</si>
  <si>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</si>
  <si>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</si>
  <si>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</si>
  <si>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</si>
  <si>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</si>
  <si>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</si>
  <si>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</si>
  <si>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</si>
  <si>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</si>
  <si>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</si>
  <si>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</si>
  <si>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</si>
  <si>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</si>
  <si>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</si>
  <si>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</si>
  <si>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</si>
  <si>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</si>
  <si>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</si>
  <si>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</si>
  <si>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</si>
  <si>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</si>
  <si>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</si>
  <si>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</si>
  <si>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</si>
  <si>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</si>
  <si>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</si>
  <si>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</si>
  <si>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</si>
  <si>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</si>
  <si>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</si>
  <si>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</si>
  <si>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</si>
  <si>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</si>
  <si>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</si>
  <si>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</si>
  <si>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</si>
  <si>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</si>
  <si>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</si>
  <si>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</si>
  <si>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</si>
  <si>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</si>
  <si>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</si>
  <si>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</si>
  <si>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</si>
  <si>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</si>
  <si>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</si>
  <si>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</si>
  <si>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</si>
  <si>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</si>
  <si>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</si>
  <si>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</si>
  <si>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</si>
  <si>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</si>
  <si>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</si>
  <si>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</si>
  <si>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</si>
  <si>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</si>
  <si>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</si>
  <si>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</si>
  <si>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</si>
  <si>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</si>
  <si>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</si>
  <si>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</si>
  <si>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</si>
  <si>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</si>
  <si>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</si>
  <si>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</si>
  <si>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</si>
  <si>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</si>
  <si>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</si>
  <si>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</si>
  <si>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</si>
  <si>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</si>
  <si>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</si>
  <si>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</si>
  <si>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</si>
  <si>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</si>
  <si>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</si>
  <si>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</si>
  <si>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</si>
  <si>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</si>
  <si>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</si>
  <si>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</si>
  <si>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</si>
  <si>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</si>
  <si>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</si>
  <si>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</si>
  <si>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</si>
  <si>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</si>
  <si>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</si>
  <si>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</si>
  <si>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</si>
  <si>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</si>
  <si>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</si>
  <si>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</si>
  <si>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</si>
  <si>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</si>
  <si>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</si>
  <si>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</si>
  <si>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</si>
  <si>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</si>
  <si>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</si>
  <si>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</si>
  <si>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</si>
  <si>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</si>
  <si>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</si>
  <si>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</si>
  <si>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</si>
  <si>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</si>
  <si>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</si>
  <si>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</si>
  <si>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</si>
  <si>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</si>
  <si>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</si>
  <si>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</si>
  <si>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</si>
  <si>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</si>
  <si>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</si>
  <si>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</si>
  <si>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</si>
  <si>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</si>
  <si>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</si>
  <si>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</si>
  <si>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</si>
  <si>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</si>
  <si>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</si>
  <si>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</si>
  <si>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</si>
  <si>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</si>
  <si>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</si>
  <si>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</si>
  <si>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</si>
  <si>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</si>
  <si>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</si>
  <si>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</si>
  <si>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</si>
  <si>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</si>
  <si>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</si>
  <si>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</si>
  <si>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</si>
  <si>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</si>
  <si>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</si>
  <si>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</si>
  <si>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</si>
  <si>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</si>
  <si>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</si>
  <si>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</si>
  <si>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</si>
  <si>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</si>
  <si>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</si>
  <si>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</si>
  <si>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</si>
  <si>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</si>
  <si>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</si>
  <si>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</si>
  <si>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</si>
  <si>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</si>
  <si>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</si>
  <si>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</si>
  <si>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</si>
  <si>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</si>
  <si>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</si>
  <si>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</si>
  <si>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</si>
  <si>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</si>
  <si>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</si>
  <si>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</si>
  <si>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</si>
  <si>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</si>
  <si>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</si>
  <si>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</si>
  <si>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</si>
  <si>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</si>
  <si>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</si>
  <si>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</si>
  <si>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</si>
  <si>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</si>
  <si>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</si>
  <si>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</si>
  <si>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</si>
  <si>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</si>
  <si>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</si>
  <si>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</si>
  <si>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</si>
  <si>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</si>
  <si>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</si>
  <si>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</si>
  <si>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</si>
  <si>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</si>
  <si>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</si>
  <si>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</si>
  <si>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</si>
  <si>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</si>
  <si>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</si>
  <si>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</si>
  <si>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</si>
  <si>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</si>
  <si>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</si>
  <si>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</si>
  <si>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</si>
  <si>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</si>
  <si>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</si>
  <si>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</si>
  <si>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</si>
  <si>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</si>
  <si>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</si>
  <si>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</si>
  <si>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</si>
  <si>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</si>
  <si>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</si>
  <si>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</si>
  <si>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</si>
  <si>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</si>
  <si>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</si>
  <si>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</si>
  <si>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</si>
  <si>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</si>
  <si>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</si>
  <si>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</si>
  <si>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</si>
  <si>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</si>
  <si>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</si>
  <si>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</si>
  <si>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</si>
  <si>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</si>
  <si>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</si>
  <si>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</si>
  <si>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</si>
  <si>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</si>
  <si>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</si>
  <si>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</si>
  <si>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</si>
  <si>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</si>
  <si>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</si>
  <si>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</si>
  <si>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</si>
  <si>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</si>
  <si>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</si>
  <si>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</si>
  <si>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</si>
  <si>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</si>
  <si>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</si>
  <si>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</si>
  <si>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</si>
  <si>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</si>
  <si>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</si>
  <si>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</si>
  <si>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</si>
  <si>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</si>
  <si>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</si>
  <si>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</si>
  <si>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</si>
  <si>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</si>
  <si>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</si>
  <si>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</si>
  <si>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</si>
  <si>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</si>
  <si>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</si>
  <si>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</si>
  <si>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</si>
  <si>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</si>
  <si>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</si>
  <si>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</si>
  <si>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</si>
  <si>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</si>
  <si>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</si>
  <si>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</si>
  <si>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</si>
  <si>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</si>
  <si>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</si>
  <si>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</si>
  <si>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</si>
  <si>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</si>
  <si>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</si>
  <si>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</si>
  <si>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</si>
  <si>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</si>
  <si>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</si>
  <si>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</si>
  <si>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</si>
  <si>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</si>
  <si>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</si>
  <si>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</si>
  <si>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</si>
  <si>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</si>
  <si>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</si>
  <si>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</si>
  <si>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</si>
  <si>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</si>
  <si>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</si>
  <si>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</si>
  <si>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</si>
  <si>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</si>
  <si>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</si>
  <si>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</si>
  <si>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</si>
  <si>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</si>
  <si>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</si>
  <si>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</si>
  <si>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</si>
  <si>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</si>
  <si>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</si>
  <si>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</si>
  <si>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</si>
  <si>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</si>
  <si>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</si>
  <si>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</si>
  <si>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</si>
  <si>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</si>
  <si>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</si>
  <si>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</si>
  <si>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</si>
  <si>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</si>
  <si>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</si>
  <si>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</si>
  <si>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</si>
  <si>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</si>
  <si>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</si>
  <si>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</si>
  <si>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</si>
  <si>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</si>
  <si>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</si>
  <si>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</si>
  <si>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</si>
  <si>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</si>
  <si>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</si>
  <si>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</si>
  <si>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</si>
  <si>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</si>
  <si>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</si>
  <si>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</si>
  <si>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</si>
  <si>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</si>
  <si>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</si>
  <si>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</si>
  <si>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</si>
  <si>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</si>
  <si>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</si>
  <si>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</si>
  <si>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</si>
  <si>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</si>
  <si>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</si>
  <si>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</si>
  <si>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</si>
  <si>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</si>
  <si>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</si>
  <si>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</si>
  <si>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</si>
  <si>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</si>
  <si>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</si>
  <si>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</si>
  <si>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</si>
  <si>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</si>
  <si>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</si>
  <si>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</si>
  <si>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</si>
  <si>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</si>
  <si>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</si>
  <si>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</si>
  <si>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</si>
  <si>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</si>
  <si>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</si>
  <si>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</si>
  <si>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</si>
  <si>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</si>
  <si>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</si>
  <si>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</si>
  <si>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</si>
  <si>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</si>
  <si>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</si>
  <si>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</si>
  <si>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</si>
  <si>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</si>
  <si>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</si>
  <si>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</si>
  <si>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</si>
  <si>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</si>
  <si>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</si>
  <si>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</si>
  <si>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</si>
  <si>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</si>
  <si>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</si>
  <si>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</si>
  <si>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</si>
  <si>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</si>
  <si>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</si>
  <si>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</si>
  <si>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</si>
  <si>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</si>
  <si>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</si>
  <si>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</si>
  <si>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</si>
  <si>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</si>
  <si>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</si>
  <si>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</si>
  <si>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</si>
  <si>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</si>
  <si>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</si>
  <si>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</si>
  <si>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</si>
  <si>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</si>
  <si>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</si>
  <si>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</si>
  <si>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</si>
  <si>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</si>
  <si>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</si>
  <si>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</si>
  <si>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</si>
  <si>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</si>
  <si>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</si>
  <si>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</si>
  <si>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</si>
  <si>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</si>
  <si>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</si>
  <si>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</si>
  <si>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</si>
  <si>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</si>
  <si>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</si>
  <si>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</si>
  <si>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</si>
  <si>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</si>
  <si>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</si>
  <si>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</si>
  <si>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</si>
  <si>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</si>
  <si>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</si>
  <si>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</si>
  <si>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</si>
  <si>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</si>
  <si>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</si>
  <si>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</si>
  <si>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</si>
  <si>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</si>
  <si>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</si>
  <si>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</si>
  <si>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</si>
  <si>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</si>
  <si>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</si>
  <si>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</si>
  <si>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</si>
  <si>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</si>
  <si>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</si>
  <si>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</si>
  <si>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</si>
  <si>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</si>
  <si>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</si>
  <si>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</si>
  <si>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</si>
  <si>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</si>
  <si>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</si>
  <si>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</si>
  <si>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</si>
  <si>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</si>
  <si>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</si>
  <si>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</si>
  <si>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</si>
  <si>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</si>
  <si>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</si>
  <si>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</si>
  <si>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</si>
  <si>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</si>
  <si>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</si>
  <si>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</si>
  <si>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</si>
  <si>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</si>
  <si>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</si>
  <si>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</si>
  <si>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</si>
  <si>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</si>
  <si>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</si>
  <si>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</si>
  <si>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</si>
  <si>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</si>
  <si>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</si>
  <si>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</si>
  <si>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</si>
  <si>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</si>
  <si>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</si>
  <si>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</si>
  <si>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</si>
  <si>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</si>
  <si>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</si>
  <si>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</si>
  <si>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</si>
  <si>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</si>
  <si>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</si>
  <si>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</si>
  <si>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</si>
  <si>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</si>
  <si>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</si>
  <si>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</si>
  <si>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</si>
  <si>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</si>
  <si>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</si>
  <si>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</si>
  <si>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</si>
  <si>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</si>
  <si>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</si>
  <si>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</si>
  <si>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</si>
  <si>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</si>
  <si>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</si>
  <si>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</si>
  <si>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</si>
  <si>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</si>
  <si>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</si>
  <si>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</si>
  <si>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</si>
  <si>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</si>
  <si>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</si>
  <si>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</si>
  <si>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</si>
  <si>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</si>
  <si>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</si>
  <si>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</si>
  <si>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</si>
  <si>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</si>
  <si>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</si>
  <si>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</si>
  <si>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</si>
  <si>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</si>
  <si>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</si>
  <si>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</si>
  <si>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</si>
  <si>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</si>
  <si>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</si>
  <si>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</si>
  <si>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</si>
  <si>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</si>
  <si>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</si>
  <si>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</si>
  <si>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</si>
  <si>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</si>
  <si>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</si>
  <si>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</si>
  <si>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</si>
  <si>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</si>
  <si>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</si>
  <si>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</si>
  <si>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</si>
  <si>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</si>
  <si>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</si>
  <si>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</si>
  <si>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</si>
  <si>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</si>
  <si>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</si>
  <si>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</si>
  <si>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</si>
  <si>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</si>
  <si>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</si>
  <si>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</si>
  <si>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</si>
  <si>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</si>
  <si>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</si>
  <si>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</si>
  <si>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</si>
  <si>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</si>
  <si>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</si>
  <si>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</si>
  <si>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</si>
  <si>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</si>
  <si>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</si>
  <si>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</si>
  <si>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</si>
  <si>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</si>
  <si>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</si>
  <si>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</si>
  <si>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</si>
  <si>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</si>
  <si>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</si>
  <si>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</si>
  <si>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</si>
  <si>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</si>
  <si>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</si>
  <si>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</si>
  <si>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</si>
  <si>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</si>
  <si>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</si>
  <si>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</si>
  <si>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</si>
  <si>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</si>
  <si>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</si>
  <si>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</si>
  <si>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</si>
  <si>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</si>
  <si>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</si>
  <si>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</si>
  <si>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</si>
  <si>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</si>
  <si>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</si>
  <si>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</si>
  <si>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</si>
  <si>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</si>
  <si>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</si>
  <si>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</si>
  <si>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</si>
  <si>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</si>
  <si>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</si>
  <si>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</si>
  <si>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</si>
  <si>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</si>
  <si>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</si>
  <si>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</si>
  <si>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</si>
  <si>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</si>
  <si>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</si>
  <si>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</si>
  <si>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</si>
  <si>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</si>
  <si>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</si>
  <si>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</si>
  <si>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</si>
  <si>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</si>
  <si>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</si>
  <si>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</si>
  <si>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</si>
  <si>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</si>
  <si>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</si>
  <si>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</si>
  <si>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</si>
  <si>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</si>
  <si>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</si>
  <si>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</si>
  <si>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</si>
  <si>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</si>
  <si>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</si>
  <si>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</si>
  <si>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</si>
  <si>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</si>
  <si>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</si>
  <si>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</si>
  <si>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</si>
  <si>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</si>
  <si>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</si>
  <si>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</si>
  <si>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</si>
  <si>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</si>
  <si>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</si>
  <si>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</si>
  <si>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</si>
  <si>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</si>
  <si>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</si>
  <si>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</si>
  <si>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</si>
  <si>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</si>
  <si>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</si>
  <si>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</si>
  <si>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</si>
  <si>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</si>
  <si>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</si>
  <si>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</si>
  <si>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</si>
  <si>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</si>
  <si>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</si>
  <si>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</si>
  <si>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</si>
  <si>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</si>
  <si>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</si>
  <si>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</si>
  <si>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</si>
  <si>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</si>
  <si>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</si>
  <si>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</si>
  <si>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</si>
  <si>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</si>
  <si>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</si>
  <si>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</si>
  <si>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</si>
  <si>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</si>
  <si>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</si>
  <si>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</si>
  <si>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</si>
  <si>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</si>
  <si>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</si>
  <si>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</si>
  <si>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</si>
  <si>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</si>
  <si>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</si>
  <si>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</si>
  <si>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</si>
  <si>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</si>
  <si>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</si>
  <si>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</si>
  <si>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</si>
  <si>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</si>
  <si>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</si>
  <si>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</si>
  <si>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</si>
  <si>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</si>
  <si>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</si>
  <si>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</si>
  <si>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</si>
  <si>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</si>
  <si>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</si>
  <si>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</si>
  <si>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</si>
  <si>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</si>
  <si>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</si>
  <si>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</si>
  <si>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</si>
  <si>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</si>
  <si>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</si>
  <si>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</si>
  <si>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</si>
  <si>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</si>
  <si>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</si>
  <si>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</si>
  <si>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</si>
  <si>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</si>
  <si>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</si>
  <si>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</si>
  <si>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</si>
  <si>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</si>
  <si>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</si>
  <si>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</si>
  <si>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</si>
  <si>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</si>
  <si>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</si>
  <si>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</si>
  <si>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</si>
  <si>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</si>
  <si>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</si>
  <si>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</si>
  <si>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</si>
  <si>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</si>
  <si>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</si>
  <si>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</si>
  <si>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</si>
  <si>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</si>
  <si>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</si>
  <si>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</si>
  <si>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</si>
  <si>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</si>
  <si>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</si>
  <si>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</si>
  <si>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</si>
  <si>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</si>
  <si>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</si>
  <si>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</si>
  <si>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</si>
  <si>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</si>
  <si>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</si>
  <si>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</si>
  <si>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</si>
  <si>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</si>
  <si>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</si>
  <si>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</si>
  <si>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</si>
  <si>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</si>
  <si>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</si>
  <si>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</si>
  <si>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</si>
  <si>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</si>
  <si>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</si>
  <si>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</si>
  <si>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</si>
  <si>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</si>
  <si>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</si>
  <si>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</si>
  <si>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</si>
  <si>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</si>
  <si>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</si>
  <si>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</si>
  <si>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</si>
  <si>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</si>
  <si>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</si>
  <si>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</si>
  <si>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</si>
  <si>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</si>
  <si>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</si>
  <si>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</si>
  <si>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</si>
  <si>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</si>
  <si>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</si>
  <si>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</si>
  <si>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</si>
  <si>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</si>
  <si>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</si>
  <si>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</si>
  <si>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</si>
  <si>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</si>
  <si>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</si>
  <si>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</si>
  <si>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</si>
  <si>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</si>
  <si>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</si>
  <si>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</si>
  <si>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</si>
  <si>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</si>
  <si>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</si>
  <si>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</si>
  <si>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</si>
  <si>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</si>
  <si>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</si>
  <si>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</si>
  <si>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</si>
  <si>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</si>
  <si>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</si>
  <si>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</si>
  <si>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</si>
  <si>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</si>
  <si>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</si>
  <si>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</si>
  <si>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</si>
  <si>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</si>
  <si>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</si>
  <si>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</si>
  <si>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</si>
  <si>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</si>
  <si>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</si>
  <si>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</si>
  <si>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</si>
  <si>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</si>
  <si>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</si>
  <si>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</si>
  <si>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</si>
  <si>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</si>
  <si>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</si>
  <si>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</si>
  <si>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</si>
  <si>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</si>
  <si>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</si>
  <si>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</si>
  <si>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</si>
  <si>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</si>
  <si>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</si>
  <si>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</si>
  <si>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</si>
  <si>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</si>
  <si>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</si>
  <si>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</si>
  <si>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</si>
  <si>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</si>
  <si>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</si>
  <si>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</si>
  <si>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</si>
  <si>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</si>
  <si>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</si>
  <si>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</si>
  <si>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</si>
  <si>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</si>
  <si>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</si>
  <si>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</si>
  <si>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</si>
  <si>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</si>
  <si>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</si>
  <si>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</si>
  <si>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</si>
  <si>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</si>
  <si>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</si>
  <si>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</si>
  <si>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</si>
  <si>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</si>
  <si>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</si>
  <si>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</si>
  <si>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</si>
  <si>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</si>
  <si>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</si>
  <si>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</si>
  <si>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</si>
  <si>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</si>
  <si>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</si>
  <si>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</si>
  <si>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</si>
  <si>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</si>
  <si>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</si>
  <si>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</si>
  <si>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</si>
  <si>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</si>
  <si>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</si>
  <si>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</si>
  <si>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</si>
  <si>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</si>
  <si>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</si>
  <si>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</si>
  <si>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</si>
  <si>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</si>
  <si>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</si>
  <si>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</si>
  <si>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</si>
  <si>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</si>
  <si>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</si>
  <si>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</si>
  <si>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</si>
  <si>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</si>
  <si>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</si>
  <si>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</si>
  <si>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</si>
  <si>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</si>
  <si>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</si>
  <si>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</si>
  <si>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</si>
  <si>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</si>
  <si>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</si>
  <si>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</si>
  <si>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</si>
  <si>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</si>
  <si>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</si>
  <si>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</si>
  <si>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</si>
  <si>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</si>
  <si>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</si>
  <si>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</si>
  <si>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</si>
  <si>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</si>
  <si>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</si>
  <si>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</si>
  <si>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</si>
  <si>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</si>
  <si>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</si>
  <si>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</si>
  <si>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</si>
  <si>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</si>
  <si>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</si>
  <si>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</si>
  <si>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</si>
  <si>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</si>
  <si>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</si>
  <si>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</si>
  <si>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</si>
  <si>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</si>
  <si>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</si>
  <si>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</si>
  <si>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</si>
  <si>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</si>
  <si>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</si>
  <si>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</si>
  <si>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</si>
  <si>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</si>
  <si>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</si>
  <si>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</si>
  <si>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</si>
  <si>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</si>
  <si>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</si>
  <si>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</si>
  <si>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</si>
  <si>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</si>
  <si>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</si>
  <si>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</si>
  <si>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</si>
  <si>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</si>
  <si>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</si>
  <si>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</si>
  <si>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</si>
  <si>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</si>
  <si>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</si>
  <si>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</si>
  <si>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</si>
  <si>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</si>
  <si>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</si>
  <si>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</si>
  <si>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</si>
  <si>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</si>
  <si>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</si>
  <si>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</si>
  <si>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</si>
  <si>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</si>
  <si>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</si>
  <si>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</si>
  <si>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</si>
  <si>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</si>
  <si>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</si>
  <si>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</si>
  <si>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</si>
  <si>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</si>
  <si>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</si>
  <si>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</si>
  <si>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</si>
  <si>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</si>
  <si>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</si>
  <si>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</si>
  <si>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</si>
  <si>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</si>
  <si>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</si>
  <si>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</si>
  <si>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</si>
  <si>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</si>
  <si>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</si>
  <si>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</si>
  <si>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</si>
  <si>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</si>
  <si>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</si>
  <si>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</si>
  <si>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</si>
  <si>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</si>
  <si>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</si>
  <si>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</si>
  <si>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</si>
  <si>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</si>
  <si>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</si>
  <si>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</si>
  <si>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</si>
  <si>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</si>
  <si>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</si>
  <si>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</si>
  <si>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</si>
  <si>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</si>
  <si>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</si>
  <si>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</si>
  <si>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</si>
  <si>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</si>
  <si>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</si>
  <si>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</si>
  <si>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</si>
  <si>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</si>
  <si>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</si>
  <si>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</si>
  <si>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</si>
  <si>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</si>
  <si>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</si>
  <si>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</si>
  <si>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</si>
  <si>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</si>
  <si>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</si>
  <si>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</si>
  <si>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</si>
  <si>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</si>
  <si>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</si>
  <si>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</si>
  <si>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</si>
  <si>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</si>
  <si>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</si>
  <si>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</si>
  <si>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</si>
  <si>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</si>
  <si>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</si>
  <si>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</si>
  <si>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</si>
  <si>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</si>
  <si>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</si>
  <si>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</si>
  <si>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</si>
  <si>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</si>
  <si>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</si>
  <si>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</si>
  <si>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</si>
  <si>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</si>
  <si>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</si>
  <si>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</si>
  <si>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</si>
  <si>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</si>
  <si>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</si>
  <si>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</si>
  <si>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</si>
  <si>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</si>
  <si>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</si>
  <si>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</si>
  <si>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</si>
  <si>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</si>
  <si>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</si>
  <si>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</si>
  <si>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</si>
  <si>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</si>
  <si>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</si>
  <si>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</si>
  <si>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</si>
  <si>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</si>
  <si>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</si>
  <si>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</si>
  <si>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</si>
  <si>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</si>
  <si>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</si>
  <si>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</si>
  <si>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</si>
  <si>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</si>
  <si>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</si>
  <si>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</si>
  <si>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</si>
  <si>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</si>
  <si>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</si>
  <si>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</si>
  <si>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</si>
  <si>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</si>
  <si>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</si>
  <si>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</si>
  <si>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</si>
  <si>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</si>
  <si>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</si>
  <si>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</si>
  <si>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</si>
  <si>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</si>
  <si>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</si>
  <si>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</si>
  <si>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</si>
  <si>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</si>
  <si>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</si>
  <si>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</si>
  <si>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</si>
  <si>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</si>
  <si>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</si>
  <si>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</si>
  <si>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</si>
  <si>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</si>
  <si>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</si>
  <si>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</si>
  <si>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</si>
  <si>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</si>
  <si>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</si>
  <si>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</si>
  <si>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</si>
  <si>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</si>
  <si>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</si>
  <si>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</si>
  <si>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</si>
  <si>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</si>
  <si>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</si>
  <si>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</si>
  <si>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</si>
  <si>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</si>
  <si>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</si>
  <si>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</si>
  <si>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</si>
  <si>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</si>
  <si>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</si>
  <si>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</si>
  <si>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</si>
  <si>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</si>
  <si>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</si>
  <si>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</si>
  <si>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</si>
  <si>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</si>
  <si>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</si>
  <si>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</si>
  <si>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</si>
  <si>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</si>
  <si>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</si>
  <si>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</si>
  <si>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</si>
  <si>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</si>
  <si>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</si>
  <si>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</si>
  <si>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</si>
  <si>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</si>
  <si>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</si>
  <si>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</si>
  <si>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</si>
  <si>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</si>
  <si>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</si>
  <si>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</si>
  <si>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</si>
  <si>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</si>
  <si>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</si>
  <si>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</si>
  <si>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</si>
  <si>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</si>
  <si>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</si>
  <si>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</si>
  <si>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</si>
  <si>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</si>
  <si>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</si>
  <si>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</si>
  <si>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</si>
  <si>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</si>
  <si>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</si>
  <si>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</si>
  <si>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</si>
  <si>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</si>
  <si>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</si>
  <si>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</si>
  <si>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</si>
  <si>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</si>
  <si>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</si>
  <si>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</si>
  <si>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</si>
  <si>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</si>
  <si>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</si>
  <si>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</si>
  <si>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</si>
  <si>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</si>
  <si>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</si>
  <si>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</si>
  <si>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</si>
  <si>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</si>
  <si>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</si>
  <si>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</si>
  <si>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</si>
  <si>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</si>
  <si>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</si>
  <si>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</si>
  <si>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</si>
  <si>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</si>
  <si>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</si>
  <si>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</si>
  <si>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</si>
  <si>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</si>
  <si>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</si>
  <si>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</si>
  <si>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</si>
  <si>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</si>
  <si>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</si>
  <si>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</si>
  <si>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</si>
  <si>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</si>
  <si>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</si>
  <si>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</si>
  <si>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</si>
  <si>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</si>
  <si>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</si>
  <si>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</si>
  <si>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</si>
  <si>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</si>
  <si>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</si>
  <si>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</si>
  <si>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</si>
  <si>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</si>
  <si>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</si>
  <si>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</si>
  <si>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</si>
  <si>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</si>
  <si>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</si>
  <si>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</si>
  <si>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</si>
  <si>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</si>
  <si>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</si>
  <si>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</si>
  <si>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</si>
  <si>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</si>
  <si>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</si>
  <si>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</si>
  <si>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</si>
  <si>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</si>
  <si>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</si>
  <si>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</si>
  <si>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</si>
  <si>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</si>
  <si>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</si>
  <si>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</si>
  <si>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</si>
  <si>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</si>
  <si>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</si>
  <si>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</si>
  <si>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</si>
  <si>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</si>
  <si>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</si>
  <si>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</si>
  <si>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</si>
  <si>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</si>
  <si>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</si>
  <si>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</si>
  <si>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</si>
  <si>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</si>
  <si>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</si>
  <si>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</si>
  <si>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</si>
  <si>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</si>
  <si>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</si>
  <si>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</si>
  <si>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</si>
  <si>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</si>
  <si>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</si>
  <si>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</si>
  <si>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</si>
  <si>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</si>
  <si>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</si>
  <si>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</si>
  <si>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</si>
  <si>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</si>
  <si>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</si>
  <si>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</si>
  <si>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</si>
  <si>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</si>
  <si>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</si>
  <si>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</si>
  <si>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</si>
  <si>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</si>
  <si>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</si>
  <si>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</si>
  <si>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</si>
  <si>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</si>
  <si>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</si>
  <si>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</si>
  <si>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</si>
  <si>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</si>
  <si>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</si>
  <si>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</si>
  <si>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</si>
  <si>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</si>
  <si>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</si>
  <si>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</si>
  <si>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</si>
  <si>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</si>
  <si>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</si>
  <si>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</si>
  <si>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</si>
  <si>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</si>
  <si>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</si>
  <si>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</si>
  <si>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</si>
  <si>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</si>
  <si>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</si>
  <si>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</si>
  <si>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</si>
  <si>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</si>
  <si>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</si>
  <si>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</si>
  <si>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</si>
  <si>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</si>
  <si>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</si>
  <si>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</si>
  <si>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</si>
  <si>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</si>
  <si>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</si>
  <si>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</si>
  <si>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</si>
  <si>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</si>
  <si>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</si>
  <si>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</si>
  <si>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</si>
  <si>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</si>
  <si>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</si>
  <si>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</si>
  <si>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</si>
  <si>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</si>
  <si>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</si>
  <si>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</si>
  <si>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</si>
  <si>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</si>
  <si>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</si>
  <si>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</si>
  <si>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</si>
  <si>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</si>
  <si>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</si>
  <si>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</si>
  <si>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</si>
  <si>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</si>
  <si>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</si>
  <si>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</si>
  <si>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</si>
  <si>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</si>
  <si>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</si>
  <si>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</si>
  <si>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</si>
  <si>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</si>
  <si>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</si>
  <si>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</si>
  <si>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</si>
  <si>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</si>
  <si>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</si>
  <si>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</si>
  <si>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</si>
  <si>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</si>
  <si>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</si>
  <si>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</si>
  <si>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</si>
  <si>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</si>
  <si>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</si>
  <si>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</si>
  <si>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</si>
  <si>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</si>
  <si>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</si>
  <si>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</si>
  <si>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</si>
  <si>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</si>
  <si>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</si>
  <si>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</si>
  <si>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</si>
  <si>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</si>
  <si>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</si>
  <si>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</si>
  <si>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</si>
  <si>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</si>
  <si>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</si>
  <si>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</si>
  <si>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</si>
  <si>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</si>
  <si>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</si>
  <si>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</si>
  <si>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</si>
  <si>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</si>
  <si>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</si>
  <si>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</si>
  <si>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</si>
  <si>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</si>
  <si>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</si>
  <si>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</si>
  <si>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</si>
  <si>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</si>
  <si>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</si>
  <si>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</si>
  <si>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</si>
  <si>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</si>
  <si>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</si>
  <si>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</si>
  <si>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</si>
  <si>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</si>
  <si>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</si>
  <si>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</si>
  <si>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</si>
  <si>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</si>
  <si>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</si>
  <si>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</si>
  <si>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</si>
  <si>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</si>
  <si>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</si>
  <si>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</si>
  <si>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</si>
  <si>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</si>
  <si>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</si>
  <si>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</si>
  <si>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</si>
  <si>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</si>
  <si>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</si>
  <si>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</si>
  <si>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</si>
  <si>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</si>
  <si>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</si>
  <si>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</si>
  <si>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</si>
  <si>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</si>
  <si>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</si>
  <si>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</si>
  <si>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</si>
  <si>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</si>
  <si>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</si>
  <si>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</si>
  <si>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</si>
  <si>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</si>
  <si>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</si>
  <si>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</si>
  <si>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</si>
  <si>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</si>
  <si>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</si>
  <si>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</si>
  <si>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</si>
  <si>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</si>
  <si>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</si>
  <si>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</si>
  <si>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</si>
  <si>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</si>
  <si>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</si>
  <si>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</si>
  <si>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</si>
  <si>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</si>
  <si>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</si>
  <si>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</si>
  <si>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</si>
  <si>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</si>
  <si>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</si>
  <si>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</si>
  <si>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</si>
  <si>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</si>
  <si>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</si>
  <si>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</si>
  <si>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</si>
  <si>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</si>
  <si>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</si>
  <si>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</si>
  <si>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</si>
  <si>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</si>
  <si>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</si>
  <si>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</si>
  <si>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</si>
  <si>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</si>
  <si>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</si>
  <si>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</si>
  <si>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</si>
  <si>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</si>
  <si>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</si>
  <si>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</si>
  <si>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</si>
  <si>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</si>
  <si>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</si>
  <si>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</si>
  <si>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</si>
  <si>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</si>
  <si>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</si>
  <si>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</si>
  <si>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</si>
  <si>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</si>
  <si>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</si>
  <si>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</si>
  <si>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</si>
  <si>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</si>
  <si>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</si>
  <si>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</si>
  <si>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</si>
  <si>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</si>
  <si>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</si>
  <si>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</si>
  <si>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</si>
  <si>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</si>
  <si>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</si>
  <si>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</si>
  <si>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</si>
  <si>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</si>
  <si>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</si>
  <si>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</si>
  <si>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</si>
  <si>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</si>
  <si>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</si>
  <si>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</si>
  <si>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</si>
  <si>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</si>
  <si>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</si>
  <si>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</si>
  <si>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</si>
  <si>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</si>
  <si>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</si>
  <si>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</si>
  <si>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</si>
  <si>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</si>
  <si>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</si>
  <si>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</si>
  <si>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</si>
  <si>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</si>
  <si>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</si>
  <si>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</si>
  <si>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</si>
  <si>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</si>
  <si>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</si>
  <si>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</si>
  <si>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</si>
  <si>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</si>
  <si>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</si>
  <si>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</si>
  <si>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</si>
  <si>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</si>
  <si>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</si>
  <si>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</si>
  <si>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</si>
  <si>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</si>
  <si>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</si>
  <si>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</si>
  <si>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</si>
  <si>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</si>
  <si>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</si>
  <si>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</si>
  <si>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</si>
  <si>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</si>
  <si>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</si>
  <si>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</si>
  <si>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</si>
  <si>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</si>
  <si>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</si>
  <si>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</si>
  <si>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</si>
  <si>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</si>
  <si>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</si>
  <si>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</si>
  <si>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</si>
  <si>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</si>
  <si>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</si>
  <si>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</si>
  <si>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</si>
  <si>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</si>
  <si>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</si>
  <si>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</si>
  <si>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</si>
  <si>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</si>
  <si>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</si>
  <si>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</si>
  <si>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</si>
  <si>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</si>
  <si>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</si>
  <si>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</si>
  <si>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</si>
  <si>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</si>
  <si>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</si>
  <si>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</si>
  <si>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</si>
  <si>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</si>
  <si>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</si>
  <si>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</si>
  <si>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</si>
  <si>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</si>
  <si>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</si>
  <si>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</si>
  <si>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</si>
  <si>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</si>
  <si>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</si>
  <si>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</si>
  <si>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</si>
  <si>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</si>
  <si>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</si>
  <si>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</si>
  <si>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</si>
  <si>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</si>
  <si>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</si>
  <si>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</si>
  <si>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</si>
  <si>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</si>
  <si>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</si>
  <si>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</si>
  <si>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</si>
  <si>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</si>
  <si>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</si>
  <si>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</si>
  <si>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</si>
  <si>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</si>
  <si>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</si>
  <si>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</si>
  <si>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</si>
  <si>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</si>
  <si>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</si>
  <si>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</si>
  <si>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</si>
  <si>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</si>
  <si>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</si>
  <si>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</si>
  <si>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</si>
  <si>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</si>
  <si>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</si>
  <si>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</si>
  <si>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</si>
  <si>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</si>
  <si>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</si>
  <si>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</si>
  <si>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</si>
  <si>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</si>
  <si>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</si>
  <si>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</si>
  <si>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</si>
  <si>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</si>
  <si>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</si>
  <si>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</si>
  <si>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</si>
  <si>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</si>
  <si>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</si>
  <si>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</si>
  <si>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</si>
  <si>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</si>
  <si>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</si>
  <si>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</si>
  <si>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</si>
  <si>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</si>
  <si>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</si>
  <si>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</si>
  <si>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</si>
  <si>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</si>
  <si>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</si>
  <si>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</si>
  <si>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</si>
  <si>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</si>
  <si>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</si>
  <si>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</si>
  <si>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</si>
  <si>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</si>
  <si>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</si>
  <si>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</si>
  <si>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</si>
  <si>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</si>
  <si>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</si>
  <si>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</si>
  <si>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</si>
  <si>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</si>
  <si>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</si>
  <si>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</si>
  <si>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</si>
  <si>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</si>
  <si>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</si>
  <si>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</si>
  <si>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</si>
  <si>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</si>
  <si>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</si>
  <si>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</si>
  <si>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</si>
  <si>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</si>
  <si>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</si>
  <si>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</si>
  <si>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</si>
  <si>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</si>
  <si>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</si>
  <si>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</si>
  <si>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</si>
  <si>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</si>
  <si>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</si>
  <si>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</si>
  <si>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</si>
  <si>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</si>
  <si>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</si>
  <si>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</si>
  <si>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</si>
  <si>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</si>
  <si>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</si>
  <si>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</si>
  <si>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</si>
  <si>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</si>
  <si>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</si>
  <si>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</si>
  <si>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</si>
  <si>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</si>
  <si>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</si>
  <si>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</si>
  <si>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</si>
  <si>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</si>
  <si>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</si>
  <si>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</si>
  <si>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</si>
  <si>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</si>
  <si>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</si>
  <si>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</si>
  <si>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</si>
  <si>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</si>
  <si>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</si>
  <si>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</si>
  <si>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</si>
  <si>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</si>
  <si>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</si>
  <si>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</si>
  <si>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</si>
  <si>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</si>
  <si>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</si>
  <si>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</si>
  <si>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</si>
  <si>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</si>
  <si>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</si>
  <si>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</si>
  <si>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</si>
  <si>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</si>
  <si>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</si>
  <si>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</si>
  <si>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</si>
  <si>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</si>
  <si>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</si>
  <si>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</si>
  <si>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</si>
  <si>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</si>
  <si>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</si>
  <si>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</si>
  <si>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</si>
  <si>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</si>
  <si>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</si>
  <si>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</si>
  <si>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</si>
  <si>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</si>
  <si>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</si>
  <si>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</si>
  <si>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</si>
  <si>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</si>
  <si>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</si>
  <si>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</si>
  <si>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</si>
  <si>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</si>
  <si>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</si>
  <si>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</si>
  <si>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</si>
  <si>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</si>
  <si>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</si>
  <si>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</si>
  <si>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</si>
  <si>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</si>
  <si>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</si>
  <si>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</si>
  <si>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</si>
  <si>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</si>
  <si>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</si>
  <si>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</si>
  <si>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</si>
  <si>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</si>
  <si>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</si>
  <si>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</si>
  <si>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</si>
  <si>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</si>
  <si>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</si>
  <si>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</si>
  <si>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</si>
  <si>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</si>
  <si>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</si>
  <si>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</si>
  <si>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</si>
  <si>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</si>
  <si>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</si>
  <si>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</si>
  <si>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</si>
  <si>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</si>
  <si>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</si>
  <si>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</si>
  <si>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</si>
  <si>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</si>
  <si>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</si>
  <si>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</si>
  <si>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</si>
  <si>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</si>
  <si>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</si>
  <si>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</si>
  <si>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</si>
  <si>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</si>
  <si>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</si>
  <si>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</si>
  <si>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</si>
  <si>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</si>
  <si>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</si>
  <si>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</si>
  <si>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</si>
  <si>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</si>
  <si>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</si>
  <si>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</si>
  <si>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</si>
  <si>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</si>
  <si>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</si>
  <si>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</si>
  <si>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</si>
  <si>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</si>
  <si>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</si>
  <si>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</si>
  <si>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</si>
  <si>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</si>
  <si>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</si>
  <si>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</si>
  <si>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</si>
  <si>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</si>
  <si>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</si>
  <si>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</si>
  <si>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</si>
  <si>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</si>
  <si>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</si>
  <si>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</si>
  <si>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</si>
  <si>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</si>
  <si>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</si>
  <si>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</si>
  <si>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</si>
  <si>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</si>
  <si>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</si>
  <si>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</si>
  <si>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</si>
  <si>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</si>
  <si>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</si>
  <si>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</si>
  <si>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</si>
  <si>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</si>
  <si>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</si>
  <si>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</si>
  <si>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</si>
  <si>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</si>
  <si>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</si>
  <si>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</si>
  <si>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</si>
  <si>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</si>
  <si>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</si>
  <si>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</si>
  <si>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</si>
  <si>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</si>
  <si>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</si>
  <si>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</si>
  <si>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</si>
  <si>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</si>
  <si>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</si>
  <si>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</si>
  <si>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</si>
  <si>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</si>
  <si>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</si>
  <si>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</si>
  <si>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</si>
  <si>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</si>
  <si>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</si>
  <si>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</si>
  <si>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</si>
  <si>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</si>
  <si>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</si>
  <si>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</si>
  <si>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</si>
  <si>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</si>
  <si>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</si>
  <si>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</si>
  <si>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</si>
  <si>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</si>
  <si>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</si>
  <si>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</si>
  <si>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</si>
  <si>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</si>
  <si>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</si>
  <si>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</si>
  <si>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</si>
  <si>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</si>
  <si>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</si>
  <si>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</si>
  <si>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</si>
  <si>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</si>
  <si>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</si>
  <si>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</si>
  <si>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</si>
  <si>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</si>
  <si>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</si>
  <si>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</si>
  <si>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</si>
  <si>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</si>
  <si>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</si>
  <si>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</si>
  <si>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</si>
  <si>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</si>
  <si>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</si>
  <si>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</si>
  <si>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</si>
  <si>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</si>
  <si>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</si>
  <si>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</si>
  <si>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</si>
  <si>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</si>
  <si>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</si>
  <si>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</si>
  <si>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</si>
  <si>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</si>
  <si>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</si>
  <si>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</si>
  <si>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</si>
  <si>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</si>
  <si>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</si>
  <si>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</si>
  <si>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</si>
  <si>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</si>
  <si>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</si>
  <si>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</si>
  <si>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</si>
  <si>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</si>
  <si>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</si>
  <si>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</si>
  <si>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</si>
  <si>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</si>
  <si>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</si>
  <si>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</si>
  <si>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</si>
  <si>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</si>
  <si>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</si>
  <si>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</si>
  <si>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</si>
  <si>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</si>
  <si>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</si>
  <si>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</si>
  <si>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</si>
  <si>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</si>
  <si>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</si>
  <si>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</si>
  <si>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</si>
  <si>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</si>
  <si>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</si>
  <si>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</si>
  <si>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</si>
  <si>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</si>
  <si>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</si>
  <si>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</si>
  <si>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</si>
  <si>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</si>
  <si>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</si>
  <si>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</si>
  <si>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</si>
  <si>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</si>
  <si>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</si>
  <si>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</si>
  <si>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</si>
  <si>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</si>
  <si>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</si>
  <si>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</si>
  <si>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</si>
  <si>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</si>
  <si>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</si>
  <si>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</si>
  <si>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</si>
  <si>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</si>
  <si>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</si>
  <si>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</si>
  <si>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</si>
  <si>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</si>
  <si>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</si>
  <si>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</si>
  <si>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</si>
  <si>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</si>
  <si>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</si>
  <si>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</si>
  <si>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</si>
  <si>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</si>
  <si>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</si>
  <si>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</si>
  <si>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</si>
  <si>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</si>
  <si>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</si>
  <si>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</si>
  <si>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</si>
  <si>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</si>
  <si>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</si>
  <si>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</si>
  <si>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</si>
  <si>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</si>
  <si>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</si>
  <si>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</si>
  <si>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</si>
  <si>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</si>
  <si>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</si>
  <si>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</si>
  <si>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</si>
  <si>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</si>
  <si>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</si>
  <si>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</si>
  <si>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</si>
  <si>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</si>
  <si>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</si>
  <si>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</si>
  <si>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</si>
  <si>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</si>
  <si>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</si>
  <si>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</si>
  <si>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</si>
  <si>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</si>
  <si>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</si>
  <si>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</si>
  <si>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</si>
  <si>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</si>
  <si>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</si>
  <si>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</si>
  <si>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</si>
  <si>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</si>
  <si>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</si>
  <si>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</si>
  <si>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</si>
  <si>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</si>
  <si>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</si>
  <si>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</si>
  <si>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</si>
  <si>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</si>
  <si>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</si>
  <si>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</si>
  <si>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</si>
  <si>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</si>
  <si>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</si>
  <si>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</si>
  <si>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</si>
  <si>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</si>
  <si>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</si>
  <si>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</si>
  <si>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</si>
  <si>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</si>
  <si>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</si>
  <si>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</si>
  <si>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</si>
  <si>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</si>
  <si>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</si>
  <si>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</si>
  <si>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</si>
  <si>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</si>
  <si>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</si>
  <si>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</si>
  <si>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</si>
  <si>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</si>
  <si>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</si>
  <si>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</si>
  <si>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</si>
  <si>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</si>
  <si>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</si>
  <si>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</si>
  <si>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</si>
  <si>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</si>
  <si>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</si>
  <si>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</si>
  <si>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</si>
  <si>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</si>
  <si>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</si>
  <si>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</si>
  <si>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</si>
  <si>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</si>
  <si>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</si>
  <si>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</si>
  <si>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</si>
  <si>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</si>
  <si>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</si>
  <si>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</si>
  <si>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</si>
  <si>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</si>
  <si>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</si>
  <si>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</si>
  <si>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</si>
  <si>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</si>
  <si>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</si>
  <si>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</si>
  <si>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</si>
  <si>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</si>
  <si>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</si>
  <si>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</si>
  <si>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</si>
  <si>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</si>
  <si>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</si>
  <si>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</si>
  <si>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</si>
  <si>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</si>
  <si>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</si>
  <si>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</si>
  <si>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</si>
  <si>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</si>
  <si>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</si>
  <si>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</si>
  <si>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</si>
  <si>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</si>
  <si>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</si>
  <si>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</si>
  <si>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</si>
  <si>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</si>
  <si>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</si>
  <si>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</si>
  <si>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</si>
  <si>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</si>
  <si>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</si>
  <si>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</si>
  <si>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</si>
  <si>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</si>
  <si>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</si>
  <si>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</si>
  <si>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</si>
  <si>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</si>
  <si>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</si>
  <si>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</si>
  <si>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</si>
  <si>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</si>
  <si>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</si>
  <si>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</si>
  <si>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</si>
  <si>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</si>
  <si>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</si>
  <si>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</si>
  <si>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</si>
  <si>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</si>
  <si>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</si>
  <si>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</si>
  <si>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</si>
  <si>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</si>
  <si>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</si>
  <si>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</si>
  <si>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</si>
  <si>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</si>
  <si>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</si>
  <si>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</si>
  <si>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</si>
  <si>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</si>
  <si>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</si>
  <si>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</si>
  <si>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</si>
  <si>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</si>
  <si>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</si>
  <si>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</si>
  <si>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</si>
  <si>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</si>
  <si>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</si>
  <si>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</si>
  <si>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</si>
  <si>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</si>
  <si>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</si>
  <si>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</si>
  <si>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</si>
  <si>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</si>
  <si>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</si>
  <si>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</si>
  <si>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</si>
  <si>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</si>
  <si>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</si>
  <si>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</si>
  <si>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</si>
  <si>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</si>
  <si>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</si>
  <si>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</si>
  <si>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</si>
  <si>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</si>
  <si>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</si>
  <si>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</si>
  <si>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</si>
  <si>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</si>
  <si>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</si>
  <si>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</si>
  <si>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</si>
  <si>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</si>
  <si>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</si>
  <si>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</si>
  <si>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</si>
  <si>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</si>
  <si>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</si>
  <si>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</si>
  <si>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</si>
  <si>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</si>
  <si>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</si>
  <si>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</si>
  <si>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</si>
  <si>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</si>
  <si>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</si>
  <si>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</si>
  <si>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</si>
  <si>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</si>
  <si>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</si>
  <si>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</si>
  <si>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</si>
  <si>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</si>
  <si>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</si>
  <si>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</si>
  <si>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</si>
  <si>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</si>
  <si>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</si>
  <si>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</si>
  <si>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</si>
  <si>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</si>
  <si>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</si>
  <si>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</si>
  <si>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</si>
  <si>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</si>
  <si>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</si>
  <si>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</si>
  <si>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</si>
  <si>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</si>
  <si>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</si>
  <si>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</si>
  <si>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</si>
  <si>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</si>
  <si>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</si>
  <si>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</si>
  <si>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</si>
  <si>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</si>
  <si>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</si>
  <si>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</si>
  <si>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</si>
  <si>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</si>
  <si>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</si>
  <si>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</si>
  <si>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</si>
  <si>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</si>
  <si>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</si>
  <si>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</si>
  <si>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</si>
  <si>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</si>
  <si>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</si>
  <si>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</si>
  <si>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</si>
  <si>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</si>
  <si>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</si>
  <si>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</si>
  <si>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</si>
  <si>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</si>
  <si>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</si>
  <si>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</si>
  <si>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</si>
  <si>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</si>
  <si>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</si>
  <si>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</si>
  <si>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</si>
  <si>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</si>
  <si>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</si>
  <si>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</si>
  <si>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</si>
  <si>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</si>
  <si>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</si>
  <si>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</si>
  <si>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</si>
  <si>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</si>
  <si>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</si>
  <si>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</si>
  <si>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</si>
  <si>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</si>
  <si>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</si>
  <si>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</si>
  <si>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</si>
  <si>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</si>
  <si>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</si>
  <si>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</si>
  <si>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</si>
  <si>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</si>
  <si>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</si>
  <si>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</si>
  <si>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</si>
  <si>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</si>
  <si>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</si>
  <si>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</si>
  <si>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</si>
  <si>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</si>
  <si>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</si>
  <si>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</si>
  <si>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</si>
  <si>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</si>
  <si>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</si>
  <si>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</si>
  <si>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</si>
  <si>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</si>
  <si>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</si>
  <si>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</si>
  <si>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</si>
  <si>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</si>
  <si>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</si>
  <si>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</si>
  <si>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</si>
  <si>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</si>
  <si>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</si>
  <si>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</si>
  <si>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</si>
  <si>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</si>
  <si>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</si>
  <si>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</si>
  <si>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</si>
  <si>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</si>
  <si>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</si>
  <si>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</si>
  <si>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</si>
  <si>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</si>
  <si>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</si>
  <si>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</si>
  <si>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</si>
  <si>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</si>
  <si>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</si>
  <si>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</si>
  <si>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</si>
  <si>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</si>
  <si>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</si>
  <si>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</si>
  <si>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</si>
  <si>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</si>
  <si>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</si>
  <si>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</si>
  <si>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</si>
  <si>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</si>
  <si>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</si>
  <si>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</si>
  <si>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</si>
  <si>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</si>
  <si>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</si>
  <si>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</si>
  <si>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</si>
  <si>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</si>
  <si>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</si>
  <si>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</si>
  <si>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</si>
  <si>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</si>
  <si>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</si>
  <si>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</si>
  <si>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</si>
  <si>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</si>
  <si>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</si>
  <si>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</si>
  <si>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</si>
  <si>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</si>
  <si>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</si>
  <si>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</si>
  <si>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</si>
  <si>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</si>
  <si>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</si>
  <si>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</si>
  <si>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</si>
  <si>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</si>
  <si>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</si>
  <si>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</si>
  <si>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</si>
  <si>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</si>
  <si>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</si>
  <si>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</si>
  <si>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</si>
  <si>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</si>
  <si>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</si>
  <si>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</si>
  <si>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</si>
  <si>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</si>
  <si>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</si>
  <si>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</si>
  <si>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</si>
  <si>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</si>
  <si>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</si>
  <si>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</si>
  <si>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</si>
  <si>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</si>
  <si>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</si>
  <si>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</si>
  <si>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</si>
  <si>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</si>
  <si>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</si>
  <si>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</si>
  <si>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</si>
  <si>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</si>
  <si>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</si>
  <si>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</si>
  <si>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</si>
  <si>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</si>
  <si>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</si>
  <si>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</si>
  <si>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</si>
  <si>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</si>
  <si>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</si>
  <si>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</si>
  <si>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</si>
  <si>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</si>
  <si>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</si>
  <si>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</si>
  <si>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</si>
  <si>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</si>
  <si>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</si>
  <si>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</si>
  <si>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</si>
  <si>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</si>
  <si>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</si>
  <si>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</si>
  <si>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</si>
  <si>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</si>
  <si>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</si>
  <si>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</si>
  <si>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</si>
  <si>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</si>
  <si>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</si>
  <si>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</si>
  <si>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</si>
  <si>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</si>
  <si>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</si>
  <si>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</si>
  <si>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</si>
  <si>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</si>
  <si>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</si>
  <si>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</si>
  <si>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</si>
  <si>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</si>
  <si>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</si>
  <si>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</si>
  <si>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</si>
  <si>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</si>
  <si>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</si>
  <si>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</si>
  <si>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</si>
  <si>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</si>
  <si>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</si>
  <si>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</si>
  <si>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</si>
  <si>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</si>
  <si>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</si>
  <si>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</si>
  <si>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</si>
  <si>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</si>
  <si>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</si>
  <si>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</si>
  <si>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</si>
  <si>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</si>
  <si>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</si>
  <si>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</si>
  <si>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</si>
  <si>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</si>
  <si>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</si>
  <si>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</si>
  <si>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</si>
  <si>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</si>
  <si>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</si>
  <si>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</si>
  <si>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</si>
  <si>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</si>
  <si>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</si>
  <si>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</si>
  <si>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</si>
  <si>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</si>
  <si>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</si>
  <si>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</si>
  <si>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</si>
  <si>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</si>
  <si>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</si>
  <si>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</si>
  <si>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</si>
  <si>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</si>
  <si>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</si>
  <si>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</si>
  <si>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</si>
  <si>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</si>
  <si>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</si>
  <si>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</si>
  <si>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</si>
  <si>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</si>
  <si>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</si>
  <si>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</si>
  <si>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</si>
  <si>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</si>
  <si>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</si>
  <si>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</si>
  <si>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</si>
  <si>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</si>
  <si>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</si>
  <si>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</si>
  <si>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</si>
  <si>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</si>
  <si>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</si>
  <si>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</si>
  <si>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</si>
  <si>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</si>
  <si>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</si>
  <si>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</si>
  <si>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</si>
  <si>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</si>
  <si>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</si>
  <si>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</si>
  <si>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</si>
  <si>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</si>
  <si>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</si>
  <si>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</si>
  <si>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</si>
  <si>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</si>
  <si>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</si>
  <si>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</si>
  <si>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</si>
  <si>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</si>
  <si>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</si>
  <si>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</si>
  <si>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</si>
  <si>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</si>
  <si>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</si>
  <si>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</si>
  <si>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</si>
  <si>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</si>
  <si>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</si>
  <si>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</si>
  <si>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</si>
  <si>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</si>
  <si>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</si>
  <si>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</si>
  <si>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</si>
  <si>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</si>
  <si>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</si>
  <si>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</si>
  <si>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</si>
  <si>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</si>
  <si>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</si>
  <si>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</si>
  <si>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</si>
  <si>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</si>
  <si>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</si>
  <si>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</si>
  <si>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</si>
  <si>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</si>
  <si>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</si>
  <si>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</si>
  <si>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</si>
  <si>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</si>
  <si>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</si>
  <si>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</si>
  <si>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</si>
  <si>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</si>
  <si>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</si>
  <si>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</si>
  <si>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</si>
  <si>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</si>
  <si>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</si>
  <si>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</si>
  <si>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</si>
  <si>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</si>
  <si>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</si>
  <si>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</si>
  <si>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</si>
  <si>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</si>
  <si>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</si>
  <si>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</si>
  <si>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</si>
  <si>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</si>
  <si>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</si>
  <si>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</si>
  <si>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</si>
  <si>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</si>
  <si>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</si>
  <si>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</si>
  <si>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</si>
  <si>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</si>
  <si>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</si>
  <si>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</si>
  <si>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</si>
  <si>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</si>
  <si>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</si>
  <si>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</si>
  <si>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</si>
  <si>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</si>
  <si>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</si>
  <si>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</si>
  <si>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</si>
  <si>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</si>
  <si>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</si>
  <si>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</si>
  <si>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</si>
  <si>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</si>
  <si>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</si>
  <si>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</si>
  <si>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</si>
  <si>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</si>
  <si>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</si>
  <si>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</si>
  <si>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</si>
  <si>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</si>
  <si>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</si>
  <si>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</si>
  <si>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</si>
  <si>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</si>
  <si>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</si>
  <si>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</si>
  <si>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</si>
  <si>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</si>
  <si>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</si>
  <si>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</si>
  <si>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</si>
  <si>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</si>
  <si>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</si>
  <si>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</si>
  <si>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</si>
  <si>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</si>
  <si>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</si>
  <si>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</si>
  <si>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</si>
  <si>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</si>
  <si>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</si>
  <si>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</si>
  <si>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</si>
  <si>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</si>
  <si>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</si>
  <si>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</si>
  <si>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</si>
  <si>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</si>
  <si>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</si>
  <si>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</si>
  <si>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</si>
  <si>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</si>
  <si>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</si>
  <si>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</si>
  <si>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</si>
  <si>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</si>
  <si>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</si>
  <si>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</si>
  <si>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</si>
  <si>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</si>
  <si>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</si>
  <si>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</si>
  <si>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</si>
  <si>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</si>
  <si>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</si>
  <si>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</si>
  <si>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</si>
  <si>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</si>
  <si>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</si>
  <si>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</si>
  <si>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</si>
  <si>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</si>
  <si>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</si>
  <si>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</si>
  <si>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</si>
  <si>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</si>
  <si>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</si>
  <si>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</si>
  <si>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</si>
  <si>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</si>
  <si>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</si>
  <si>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</si>
  <si>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</si>
  <si>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</si>
  <si>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</si>
  <si>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</si>
  <si>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</si>
  <si>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</si>
  <si>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</si>
  <si>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</si>
  <si>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</si>
  <si>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</si>
  <si>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</si>
  <si>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</si>
  <si>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</si>
  <si>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</si>
  <si>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</si>
  <si>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</si>
  <si>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</si>
  <si>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</si>
  <si>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</si>
  <si>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</si>
  <si>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</si>
  <si>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</si>
  <si>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</si>
  <si>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</si>
  <si>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</si>
  <si>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</si>
  <si>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</si>
  <si>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</si>
  <si>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</si>
  <si>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</si>
  <si>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</si>
  <si>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</si>
  <si>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</si>
  <si>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</si>
  <si>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</si>
  <si>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</si>
  <si>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</si>
  <si>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</si>
  <si>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</si>
  <si>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</si>
  <si>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</si>
  <si>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</si>
  <si>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</si>
  <si>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</si>
  <si>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</si>
  <si>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</si>
  <si>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</si>
  <si>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</si>
  <si>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</si>
  <si>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</si>
  <si>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</si>
  <si>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</si>
  <si>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</si>
  <si>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</si>
  <si>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</si>
  <si>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</si>
  <si>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</si>
  <si>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</si>
  <si>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</si>
  <si>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</si>
  <si>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</si>
  <si>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</si>
  <si>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</si>
  <si>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</si>
  <si>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</si>
  <si>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</si>
  <si>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</si>
  <si>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</si>
  <si>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</si>
  <si>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</si>
  <si>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</si>
  <si>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</si>
  <si>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</si>
  <si>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</si>
  <si>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</si>
  <si>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</si>
  <si>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</si>
  <si>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</si>
  <si>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</si>
  <si>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</si>
  <si>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</si>
  <si>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</si>
  <si>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</si>
  <si>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</si>
  <si>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</si>
  <si>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</si>
  <si>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</si>
  <si>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</si>
  <si>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</si>
  <si>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</si>
  <si>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</si>
  <si>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</si>
  <si>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</si>
  <si>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</si>
  <si>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</si>
  <si>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</si>
  <si>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</si>
  <si>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</si>
  <si>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</si>
  <si>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</si>
  <si>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</si>
  <si>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</si>
  <si>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</si>
  <si>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</si>
  <si>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</si>
  <si>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</si>
  <si>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</si>
  <si>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</si>
  <si>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</si>
  <si>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</si>
  <si>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</si>
  <si>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</si>
  <si>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</si>
  <si>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</si>
  <si>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</si>
  <si>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</si>
  <si>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</si>
  <si>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</si>
  <si>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</si>
  <si>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</si>
  <si>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</si>
  <si>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</si>
  <si>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</si>
  <si>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</si>
  <si>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</si>
  <si>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</si>
  <si>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</si>
  <si>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</si>
  <si>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</si>
  <si>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</si>
  <si>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</si>
  <si>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</si>
  <si>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</si>
  <si>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</si>
  <si>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</si>
  <si>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</si>
  <si>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</si>
  <si>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</si>
  <si>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</si>
  <si>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</si>
  <si>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</si>
  <si>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</si>
  <si>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</si>
  <si>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</si>
  <si>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</si>
  <si>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</si>
  <si>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</si>
  <si>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</si>
  <si>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</si>
  <si>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</si>
  <si>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</si>
  <si>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</si>
  <si>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</si>
  <si>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</si>
  <si>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</si>
  <si>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</si>
  <si>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</si>
  <si>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</si>
  <si>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</si>
  <si>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</si>
  <si>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</si>
  <si>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</si>
  <si>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</si>
  <si>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</si>
  <si>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</si>
  <si>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</si>
  <si>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</si>
  <si>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</si>
  <si>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</si>
  <si>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</si>
  <si>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</si>
  <si>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</si>
  <si>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</si>
  <si>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</si>
  <si>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</si>
  <si>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</si>
  <si>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</si>
  <si>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</si>
  <si>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</si>
  <si>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</si>
  <si>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</si>
  <si>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</si>
  <si>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</si>
  <si>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</si>
  <si>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</si>
  <si>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</si>
  <si>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</si>
  <si>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</si>
  <si>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</si>
  <si>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</si>
  <si>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</si>
  <si>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</si>
  <si>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</si>
  <si>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</si>
  <si>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</si>
  <si>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</si>
  <si>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</si>
  <si>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</si>
  <si>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</si>
  <si>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</si>
  <si>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</si>
  <si>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</si>
  <si>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</si>
  <si>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</si>
  <si>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</si>
  <si>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</si>
  <si>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</si>
  <si>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</si>
  <si>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</si>
  <si>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</si>
  <si>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</si>
  <si>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</si>
  <si>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</si>
  <si>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</si>
  <si>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</si>
  <si>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</si>
  <si>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</si>
  <si>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</si>
  <si>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</si>
  <si>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</si>
  <si>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</si>
  <si>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</si>
  <si>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</si>
  <si>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</si>
  <si>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</si>
  <si>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</si>
  <si>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</si>
  <si>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</si>
  <si>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</si>
  <si>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</si>
  <si>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</si>
  <si>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</si>
  <si>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</si>
  <si>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</si>
  <si>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</si>
  <si>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</si>
  <si>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</si>
  <si>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</si>
  <si>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</si>
  <si>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</si>
  <si>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</si>
  <si>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</si>
  <si>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</si>
  <si>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</si>
  <si>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</si>
  <si>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</si>
  <si>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</si>
  <si>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</si>
  <si>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</si>
  <si>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</si>
  <si>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</si>
  <si>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</si>
  <si>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</si>
  <si>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</si>
  <si>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</si>
  <si>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</si>
  <si>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</si>
  <si>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</si>
  <si>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</si>
  <si>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</si>
  <si>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</si>
  <si>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</si>
  <si>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</si>
  <si>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</si>
  <si>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</si>
  <si>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</si>
  <si>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</si>
  <si>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</si>
  <si>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</si>
  <si>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</si>
  <si>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</si>
  <si>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</si>
  <si>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</si>
  <si>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</si>
  <si>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</si>
  <si>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</si>
  <si>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</si>
  <si>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</si>
  <si>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</si>
  <si>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</si>
  <si>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</si>
  <si>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</si>
  <si>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</si>
  <si>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</si>
  <si>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</si>
  <si>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</si>
  <si>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</si>
  <si>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</si>
  <si>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</si>
  <si>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</si>
  <si>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</si>
  <si>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</si>
  <si>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</si>
  <si>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</si>
  <si>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</si>
  <si>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</si>
  <si>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</si>
  <si>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</si>
  <si>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</si>
  <si>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</si>
  <si>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</si>
  <si>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</si>
  <si>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</si>
  <si>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</si>
  <si>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</si>
  <si>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</si>
  <si>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</si>
  <si>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</si>
  <si>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</si>
  <si>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</si>
  <si>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</si>
  <si>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</si>
  <si>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</si>
  <si>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</si>
  <si>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</si>
  <si>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</si>
  <si>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</si>
  <si>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</si>
  <si>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</si>
  <si>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</si>
  <si>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</si>
  <si>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</si>
  <si>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</si>
  <si>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</si>
  <si>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</si>
  <si>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</si>
  <si>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</si>
  <si>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</si>
  <si>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</si>
  <si>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</si>
  <si>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</si>
  <si>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</si>
  <si>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</si>
  <si>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</si>
  <si>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</si>
  <si>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</si>
  <si>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</si>
  <si>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</si>
  <si>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</si>
  <si>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</si>
  <si>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</si>
  <si>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</si>
  <si>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</si>
  <si>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</si>
  <si>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</si>
  <si>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</si>
  <si>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</si>
  <si>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</si>
  <si>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</si>
  <si>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</si>
  <si>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</si>
  <si>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</si>
  <si>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</si>
  <si>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</si>
  <si>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</si>
  <si>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</si>
  <si>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</si>
  <si>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</si>
  <si>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</si>
  <si>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</si>
  <si>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</si>
  <si>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</si>
  <si>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</si>
  <si>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</si>
  <si>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</si>
  <si>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</si>
  <si>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</si>
  <si>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</si>
  <si>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</si>
  <si>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</si>
  <si>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</si>
  <si>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</si>
  <si>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</si>
  <si>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</si>
  <si>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</si>
  <si>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</si>
  <si>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</si>
  <si>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</si>
  <si>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</si>
  <si>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</si>
  <si>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</si>
  <si>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</si>
  <si>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</si>
  <si>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</si>
  <si>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</si>
  <si>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</si>
  <si>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</si>
  <si>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</si>
  <si>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</si>
  <si>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</si>
  <si>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</si>
  <si>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</si>
  <si>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</si>
  <si>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</si>
  <si>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</si>
  <si>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</si>
  <si>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</si>
  <si>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</si>
  <si>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</si>
  <si>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</si>
  <si>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</si>
  <si>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</si>
  <si>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</si>
  <si>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</si>
  <si>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</si>
  <si>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</si>
  <si>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</si>
  <si>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</si>
  <si>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</si>
  <si>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</si>
  <si>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</si>
  <si>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</si>
  <si>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</si>
  <si>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</si>
  <si>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</si>
  <si>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</si>
  <si>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</si>
  <si>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</si>
  <si>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</si>
  <si>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</si>
  <si>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</si>
  <si>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</si>
  <si>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</si>
  <si>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</si>
  <si>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</si>
  <si>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</si>
  <si>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</si>
  <si>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</si>
  <si>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</si>
  <si>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</si>
  <si>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</si>
  <si>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</si>
  <si>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</si>
  <si>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</si>
  <si>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</si>
  <si>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</si>
  <si>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</si>
  <si>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</si>
  <si>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</si>
  <si>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</si>
  <si>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</si>
  <si>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</si>
  <si>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</si>
  <si>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</si>
  <si>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</si>
  <si>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</si>
  <si>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</si>
  <si>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</si>
  <si>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</si>
  <si>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</si>
  <si>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</si>
  <si>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</si>
  <si>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</si>
  <si>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</si>
  <si>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</si>
  <si>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</si>
  <si>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</si>
  <si>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</si>
  <si>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</si>
  <si>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</si>
  <si>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</si>
  <si>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</si>
  <si>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</si>
  <si>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</si>
  <si>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</si>
  <si>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</si>
  <si>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</si>
  <si>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</si>
  <si>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</si>
  <si>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</si>
  <si>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</si>
  <si>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</si>
  <si>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</si>
  <si>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</si>
  <si>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</si>
  <si>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</si>
  <si>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</si>
  <si>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</si>
  <si>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</si>
  <si>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</si>
  <si>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</si>
  <si>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</si>
  <si>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</si>
  <si>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</si>
  <si>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</si>
  <si>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</si>
  <si>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</si>
  <si>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</si>
  <si>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</si>
  <si>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</si>
  <si>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</si>
  <si>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</si>
  <si>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</si>
  <si>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</si>
  <si>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</si>
  <si>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</si>
  <si>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</si>
  <si>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</si>
  <si>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</si>
  <si>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</si>
  <si>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</si>
  <si>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</si>
  <si>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</si>
  <si>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</si>
  <si>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</si>
  <si>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</si>
  <si>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</si>
  <si>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</si>
  <si>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</si>
  <si>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</si>
  <si>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</si>
  <si>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</si>
  <si>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</si>
  <si>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</si>
  <si>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</si>
  <si>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</si>
  <si>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</si>
  <si>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</si>
  <si>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</si>
  <si>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</si>
  <si>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</si>
  <si>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</si>
  <si>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</si>
  <si>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</si>
  <si>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</si>
  <si>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</si>
  <si>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</si>
  <si>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</si>
  <si>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</si>
  <si>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</si>
  <si>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</si>
  <si>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</si>
  <si>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</si>
  <si>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</si>
  <si>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</si>
  <si>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</si>
  <si>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</si>
  <si>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</si>
  <si>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</si>
  <si>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</si>
  <si>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</si>
  <si>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</si>
  <si>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</si>
  <si>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</si>
  <si>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</si>
  <si>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</si>
  <si>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</si>
  <si>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</si>
  <si>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</si>
  <si>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</si>
  <si>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</si>
  <si>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</si>
  <si>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</si>
  <si>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</si>
  <si>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</si>
  <si>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</si>
  <si>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</si>
  <si>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</si>
  <si>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</si>
  <si>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</si>
  <si>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</si>
  <si>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</si>
  <si>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</si>
  <si>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</si>
  <si>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</si>
  <si>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</si>
  <si>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</si>
  <si>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</si>
  <si>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</si>
  <si>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</si>
  <si>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</si>
  <si>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</si>
  <si>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</si>
  <si>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</si>
  <si>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</si>
  <si>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</si>
  <si>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</si>
  <si>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</si>
  <si>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</si>
  <si>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</si>
  <si>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</si>
  <si>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</si>
  <si>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</si>
  <si>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</si>
  <si>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</si>
  <si>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</si>
  <si>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</si>
  <si>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</si>
  <si>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</si>
  <si>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</si>
  <si>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</si>
  <si>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</si>
  <si>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</si>
  <si>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</si>
  <si>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</si>
  <si>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</si>
  <si>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</si>
  <si>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</si>
  <si>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</si>
  <si>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</si>
  <si>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</si>
  <si>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</si>
  <si>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</si>
  <si>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</si>
  <si>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</si>
  <si>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</si>
  <si>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</si>
  <si>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</si>
  <si>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</si>
  <si>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</si>
  <si>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</si>
  <si>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</si>
  <si>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</si>
  <si>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</si>
  <si>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</si>
  <si>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</si>
  <si>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</si>
  <si>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</si>
  <si>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</si>
  <si>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</si>
  <si>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</si>
  <si>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</si>
  <si>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</si>
  <si>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</si>
  <si>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</si>
  <si>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</si>
  <si>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</si>
  <si>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</si>
  <si>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</si>
  <si>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</si>
  <si>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</si>
  <si>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</si>
  <si>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</si>
  <si>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</si>
  <si>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</si>
  <si>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</si>
  <si>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</si>
  <si>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</si>
  <si>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</si>
  <si>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</si>
  <si>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</si>
  <si>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</si>
  <si>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</si>
  <si>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</si>
  <si>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</si>
  <si>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</si>
  <si>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</si>
  <si>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</si>
  <si>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</si>
  <si>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</si>
  <si>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</si>
  <si>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</si>
  <si>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</si>
  <si>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</si>
  <si>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</si>
  <si>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</si>
  <si>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</si>
  <si>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</si>
  <si>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</si>
  <si>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</si>
  <si>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</si>
  <si>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</si>
  <si>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</si>
  <si>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</si>
  <si>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</si>
  <si>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</si>
  <si>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</si>
  <si>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</si>
  <si>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</si>
  <si>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</si>
  <si>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</si>
  <si>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</si>
  <si>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</si>
  <si>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</si>
  <si>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</si>
  <si>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</si>
  <si>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</si>
  <si>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</si>
  <si>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</si>
  <si>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</si>
  <si>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</si>
  <si>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</si>
  <si>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</si>
  <si>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</si>
  <si>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</si>
  <si>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</si>
  <si>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</si>
  <si>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</si>
  <si>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</si>
  <si>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</si>
  <si>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</si>
  <si>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</si>
  <si>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</si>
  <si>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</si>
  <si>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</si>
  <si>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</si>
  <si>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</si>
  <si>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</si>
  <si>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</si>
  <si>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</si>
  <si>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</si>
  <si>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</si>
  <si>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</si>
  <si>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</si>
  <si>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</si>
  <si>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</si>
  <si>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</si>
  <si>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</si>
  <si>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</si>
  <si>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</si>
  <si>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</si>
  <si>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</si>
  <si>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</si>
  <si>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</si>
  <si>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</si>
  <si>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</si>
  <si>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</si>
  <si>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</si>
  <si>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</si>
  <si>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</si>
  <si>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</si>
  <si>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</si>
  <si>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</si>
  <si>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</si>
  <si>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</si>
  <si>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</si>
  <si>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</si>
  <si>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</si>
  <si>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</si>
  <si>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</si>
  <si>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</si>
  <si>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</si>
  <si>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</si>
  <si>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</si>
  <si>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</si>
  <si>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</si>
  <si>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</si>
  <si>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</si>
  <si>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</si>
  <si>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</si>
  <si>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</si>
  <si>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</si>
  <si>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</si>
  <si>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</si>
  <si>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</si>
  <si>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</si>
  <si>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</si>
  <si>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</si>
  <si>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</si>
  <si>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</si>
  <si>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</si>
  <si>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</si>
  <si>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</si>
  <si>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</si>
  <si>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</si>
  <si>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</si>
  <si>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</si>
  <si>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</si>
  <si>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</si>
  <si>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</si>
  <si>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</si>
  <si>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</si>
  <si>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</si>
  <si>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</si>
  <si>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</si>
  <si>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</si>
  <si>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</si>
  <si>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</si>
  <si>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</si>
  <si>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</si>
  <si>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</si>
  <si>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</si>
  <si>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</si>
  <si>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</si>
  <si>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</si>
  <si>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</si>
  <si>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</si>
  <si>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</si>
  <si>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</si>
  <si>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</si>
  <si>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</si>
  <si>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</si>
  <si>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</si>
  <si>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</si>
  <si>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</si>
  <si>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</si>
  <si>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</si>
  <si>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</si>
  <si>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</si>
  <si>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</si>
  <si>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</si>
  <si>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</si>
  <si>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</si>
  <si>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</si>
  <si>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</si>
  <si>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</si>
  <si>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</si>
  <si>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</si>
  <si>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</si>
  <si>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</si>
  <si>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</si>
  <si>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</si>
  <si>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</si>
  <si>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</si>
  <si>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</si>
  <si>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</si>
  <si>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</si>
  <si>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</si>
  <si>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</si>
  <si>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</si>
  <si>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</si>
  <si>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</si>
  <si>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</si>
  <si>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</si>
  <si>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</si>
  <si>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</si>
  <si>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</si>
  <si>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</si>
  <si>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</si>
  <si>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</si>
  <si>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</si>
  <si>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</si>
  <si>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</si>
  <si>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</si>
  <si>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</si>
  <si>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</si>
  <si>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</si>
  <si>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</si>
  <si>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</si>
  <si>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</si>
  <si>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</si>
  <si>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</si>
  <si>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</si>
  <si>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</si>
  <si>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</si>
  <si>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</si>
  <si>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</si>
  <si>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</si>
  <si>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</si>
  <si>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</si>
  <si>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</si>
  <si>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</si>
  <si>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</si>
  <si>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</si>
  <si>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</si>
  <si>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</si>
  <si>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</si>
  <si>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</si>
  <si>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</si>
  <si>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</si>
  <si>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</si>
  <si>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</si>
  <si>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</si>
  <si>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</si>
  <si>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</si>
  <si>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</si>
  <si>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</si>
  <si>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</si>
  <si>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</si>
  <si>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</si>
  <si>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</si>
  <si>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</si>
  <si>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</si>
  <si>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</si>
  <si>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</si>
  <si>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</si>
  <si>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</si>
  <si>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</si>
  <si>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</si>
  <si>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</si>
  <si>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</si>
  <si>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</si>
  <si>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</si>
  <si>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</si>
  <si>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</si>
  <si>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</si>
  <si>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</si>
  <si>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</si>
  <si>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</si>
  <si>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</si>
  <si>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</si>
  <si>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</si>
  <si>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</si>
  <si>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</si>
  <si>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</si>
  <si>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</si>
  <si>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</si>
  <si>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</si>
  <si>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</si>
  <si>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</si>
  <si>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</si>
  <si>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</si>
  <si>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</si>
  <si>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</si>
  <si>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</si>
  <si>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</si>
  <si>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</si>
  <si>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</si>
  <si>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</si>
  <si>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</si>
  <si>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</si>
  <si>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</si>
  <si>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</si>
  <si>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</si>
  <si>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</si>
  <si>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</si>
  <si>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</si>
  <si>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</si>
  <si>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</si>
  <si>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</si>
  <si>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</si>
  <si>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</si>
  <si>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</si>
  <si>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</si>
  <si>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</si>
  <si>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</si>
  <si>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</si>
  <si>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</si>
  <si>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</si>
  <si>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</si>
  <si>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</si>
  <si>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</si>
  <si>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</si>
  <si>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</si>
  <si>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</si>
  <si>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</si>
  <si>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</si>
  <si>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</si>
  <si>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</si>
  <si>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</si>
  <si>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</si>
  <si>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</si>
  <si>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</si>
  <si>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</si>
  <si>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</si>
  <si>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</si>
  <si>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</si>
  <si>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</si>
  <si>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</si>
  <si>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</si>
  <si>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</si>
  <si>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</si>
  <si>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</si>
  <si>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</si>
  <si>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</si>
  <si>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</si>
  <si>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</si>
  <si>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</si>
  <si>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</si>
  <si>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</si>
  <si>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</si>
  <si>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</si>
  <si>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</si>
  <si>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</si>
  <si>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</si>
  <si>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</si>
  <si>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</si>
  <si>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</si>
  <si>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</si>
  <si>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</si>
  <si>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</si>
  <si>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</si>
  <si>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</si>
  <si>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</si>
  <si>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</si>
  <si>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</si>
  <si>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</si>
  <si>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</si>
  <si>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</si>
  <si>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</si>
  <si>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</si>
  <si>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</si>
  <si>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</si>
  <si>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</si>
  <si>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</si>
  <si>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</si>
  <si>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</si>
  <si>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</si>
  <si>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</si>
  <si>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</si>
  <si>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</si>
  <si>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</si>
  <si>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</si>
  <si>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</si>
  <si>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</si>
  <si>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</si>
  <si>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</si>
  <si>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</si>
  <si>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</si>
  <si>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</si>
  <si>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</si>
  <si>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</si>
  <si>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</si>
  <si>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</si>
  <si>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</si>
  <si>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</si>
  <si>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</si>
  <si>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</si>
  <si>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</si>
  <si>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</si>
  <si>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</si>
  <si>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</si>
  <si>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</si>
  <si>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</si>
  <si>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</si>
  <si>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</si>
  <si>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</si>
  <si>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</si>
  <si>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</si>
  <si>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</si>
  <si>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</si>
  <si>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</si>
  <si>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</si>
  <si>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</si>
  <si>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</si>
  <si>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</si>
  <si>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</si>
  <si>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</si>
  <si>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</si>
  <si>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</si>
  <si>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</si>
  <si>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</si>
  <si>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</si>
  <si>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</si>
  <si>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</si>
  <si>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</si>
  <si>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</si>
  <si>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</si>
  <si>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</si>
  <si>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</si>
  <si>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</si>
  <si>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</si>
  <si>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</si>
  <si>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</si>
  <si>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</si>
  <si>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</si>
  <si>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</si>
  <si>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</si>
  <si>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</si>
  <si>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</si>
  <si>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</si>
  <si>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</si>
  <si>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</si>
  <si>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</si>
  <si>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</si>
  <si>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</si>
  <si>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</si>
  <si>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</si>
  <si>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</si>
  <si>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</si>
  <si>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</si>
  <si>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</si>
  <si>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</si>
  <si>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</si>
  <si>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</si>
  <si>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</si>
  <si>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</si>
  <si>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</si>
  <si>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</si>
  <si>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</si>
  <si>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</si>
  <si>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</si>
  <si>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</si>
  <si>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</si>
  <si>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</si>
  <si>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</si>
  <si>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</si>
  <si>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</si>
  <si>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</si>
  <si>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</si>
  <si>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</si>
  <si>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</si>
  <si>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</si>
  <si>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</si>
  <si>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</si>
  <si>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</si>
  <si>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</si>
  <si>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</si>
  <si>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</si>
  <si>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</si>
  <si>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</si>
  <si>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</si>
  <si>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</si>
  <si>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</si>
  <si>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</si>
  <si>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</si>
  <si>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</si>
  <si>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</si>
  <si>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</si>
  <si>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</si>
  <si>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</si>
  <si>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</si>
  <si>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</si>
  <si>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</si>
  <si>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</si>
  <si>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</si>
  <si>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</si>
  <si>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</si>
  <si>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</si>
  <si>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</si>
  <si>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</si>
  <si>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</si>
  <si>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</si>
  <si>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</si>
  <si>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</si>
  <si>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</si>
  <si>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</si>
  <si>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</si>
  <si>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</si>
  <si>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</si>
  <si>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</si>
  <si>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</si>
  <si>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</si>
  <si>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</si>
  <si>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</si>
  <si>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</si>
  <si>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</si>
  <si>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</si>
  <si>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</si>
  <si>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</si>
  <si>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</si>
  <si>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</si>
  <si>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</si>
  <si>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</si>
  <si>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</si>
  <si>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</si>
  <si>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</si>
  <si>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</si>
  <si>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</si>
  <si>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</si>
  <si>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</si>
  <si>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</si>
  <si>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</si>
  <si>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</si>
  <si>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</si>
  <si>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</si>
  <si>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</si>
  <si>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</si>
  <si>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</si>
  <si>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</si>
  <si>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</si>
  <si>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</si>
  <si>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</si>
  <si>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</si>
  <si>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</si>
  <si>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</si>
  <si>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</si>
  <si>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</si>
  <si>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</si>
  <si>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</si>
  <si>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</si>
  <si>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</si>
  <si>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</si>
  <si>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</si>
  <si>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</si>
  <si>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</si>
  <si>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</si>
  <si>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</si>
  <si>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</si>
  <si>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</si>
  <si>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</si>
  <si>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</si>
  <si>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</si>
  <si>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</si>
  <si>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</si>
  <si>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</si>
  <si>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</si>
  <si>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</si>
  <si>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</si>
  <si>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</si>
  <si>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</si>
  <si>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</si>
  <si>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</si>
  <si>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</si>
  <si>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</si>
  <si>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</si>
  <si>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</si>
  <si>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</si>
  <si>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</si>
  <si>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</si>
  <si>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</si>
  <si>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</si>
  <si>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</si>
  <si>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</si>
  <si>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</si>
  <si>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</si>
  <si>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</si>
  <si>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</si>
  <si>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</si>
  <si>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</si>
  <si>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</si>
  <si>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</si>
  <si>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</si>
  <si>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</si>
  <si>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</si>
  <si>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</si>
  <si>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</si>
  <si>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</si>
  <si>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</si>
  <si>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</si>
  <si>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</si>
  <si>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</si>
  <si>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</si>
  <si>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</si>
  <si>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</si>
  <si>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</si>
  <si>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</si>
  <si>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</si>
  <si>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</si>
  <si>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</si>
  <si>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</si>
  <si>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</si>
  <si>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</si>
  <si>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</si>
  <si>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</si>
  <si>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</si>
  <si>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</si>
  <si>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</si>
  <si>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</si>
  <si>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</si>
  <si>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</si>
  <si>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</si>
  <si>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</si>
  <si>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</si>
  <si>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</si>
  <si>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</si>
  <si>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</si>
  <si>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</si>
  <si>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</si>
  <si>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</si>
  <si>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</si>
  <si>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</si>
  <si>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</si>
  <si>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</si>
  <si>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</si>
  <si>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</si>
  <si>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</si>
  <si>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</si>
  <si>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</si>
  <si>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</si>
  <si>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</si>
  <si>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</si>
  <si>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</si>
  <si>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</si>
  <si>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</si>
  <si>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</si>
  <si>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</si>
  <si>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</si>
  <si>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</si>
  <si>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</si>
  <si>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</si>
  <si>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</si>
  <si>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</si>
  <si>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</si>
  <si>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</si>
  <si>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</si>
  <si>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</si>
  <si>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</si>
  <si>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</si>
  <si>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</si>
  <si>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</si>
  <si>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</si>
  <si>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</si>
  <si>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</si>
  <si>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</si>
  <si>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</si>
  <si>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</si>
  <si>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</si>
  <si>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</si>
  <si>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</si>
  <si>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</si>
  <si>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</si>
  <si>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</si>
  <si>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</si>
  <si>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</si>
  <si>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</si>
  <si>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</si>
  <si>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</si>
  <si>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</si>
  <si>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</si>
  <si>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</si>
  <si>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</si>
  <si>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</si>
  <si>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</si>
  <si>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</si>
  <si>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</si>
  <si>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</si>
  <si>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</si>
  <si>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</si>
  <si>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</si>
  <si>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</si>
  <si>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</si>
  <si>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</si>
  <si>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</si>
  <si>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</si>
  <si>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</si>
  <si>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</si>
  <si>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</si>
  <si>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</si>
  <si>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</si>
  <si>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</si>
  <si>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</si>
  <si>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</si>
  <si>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</si>
  <si>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</si>
  <si>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</si>
  <si>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</si>
  <si>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</si>
  <si>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</si>
  <si>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</si>
  <si>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</si>
  <si>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</si>
  <si>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</si>
  <si>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</si>
  <si>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</si>
  <si>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</si>
  <si>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</si>
  <si>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</si>
  <si>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</si>
  <si>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</si>
  <si>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</si>
  <si>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</si>
  <si>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</si>
  <si>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</si>
  <si>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</si>
  <si>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</si>
  <si>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</si>
  <si>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</si>
  <si>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</si>
  <si>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</si>
  <si>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</si>
  <si>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</si>
  <si>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</si>
  <si>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</si>
  <si>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</si>
  <si>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</si>
  <si>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</si>
  <si>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</si>
  <si>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</si>
  <si>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</si>
  <si>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</si>
  <si>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</si>
  <si>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</si>
  <si>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</si>
  <si>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</si>
  <si>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</si>
  <si>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</si>
  <si>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</si>
  <si>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</si>
  <si>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</si>
  <si>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</si>
  <si>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</si>
  <si>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</si>
  <si>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</si>
  <si>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</si>
  <si>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</si>
  <si>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</si>
  <si>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</si>
  <si>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</si>
  <si>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</si>
  <si>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</si>
  <si>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</si>
  <si>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</si>
  <si>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</si>
  <si>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</si>
  <si>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</si>
  <si>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</si>
  <si>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</si>
  <si>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</si>
  <si>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</si>
  <si>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</si>
  <si>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</si>
  <si>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</si>
  <si>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</si>
  <si>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</si>
  <si>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</si>
  <si>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</si>
  <si>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</si>
  <si>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</si>
  <si>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</si>
  <si>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</si>
  <si>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</si>
  <si>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</si>
  <si>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</si>
  <si>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</si>
  <si>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</si>
  <si>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</si>
  <si>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</si>
  <si>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</si>
  <si>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</si>
  <si>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</si>
  <si>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</si>
  <si>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</si>
  <si>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</si>
  <si>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</si>
  <si>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</si>
  <si>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</si>
  <si>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</si>
  <si>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</si>
  <si>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</si>
  <si>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</si>
  <si>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</si>
  <si>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</si>
  <si>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</si>
  <si>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</si>
  <si>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</si>
  <si>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</si>
  <si>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</si>
  <si>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</si>
  <si>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</si>
  <si>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</si>
  <si>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</si>
  <si>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</si>
  <si>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</si>
  <si>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</si>
  <si>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</si>
  <si>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</si>
  <si>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</si>
  <si>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</si>
  <si>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</si>
  <si>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</si>
  <si>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</si>
  <si>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</si>
  <si>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</si>
  <si>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</si>
  <si>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</si>
  <si>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</si>
  <si>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</si>
  <si>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</si>
  <si>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</si>
  <si>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</si>
  <si>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</si>
  <si>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</si>
  <si>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</si>
  <si>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</si>
  <si>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</si>
  <si>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</si>
  <si>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</si>
  <si>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</si>
  <si>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</si>
  <si>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</si>
  <si>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</si>
  <si>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</si>
  <si>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</si>
  <si>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</si>
  <si>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</si>
  <si>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</si>
  <si>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</si>
  <si>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</si>
  <si>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</si>
  <si>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</si>
  <si>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</si>
  <si>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</si>
  <si>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</si>
  <si>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</si>
  <si>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</si>
  <si>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</si>
  <si>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</si>
  <si>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</si>
  <si>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</si>
  <si>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</si>
  <si>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</si>
  <si>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</si>
  <si>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</si>
  <si>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</si>
  <si>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</si>
  <si>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</si>
  <si>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</si>
  <si>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</si>
  <si>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</si>
  <si>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</si>
  <si>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</si>
  <si>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</si>
  <si>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</si>
  <si>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</si>
  <si>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</si>
  <si>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</si>
  <si>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</si>
  <si>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</si>
  <si>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</si>
  <si>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</si>
  <si>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</si>
  <si>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</si>
  <si>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</si>
  <si>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</si>
  <si>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</si>
  <si>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</si>
  <si>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</si>
  <si>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</si>
  <si>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</si>
  <si>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</si>
  <si>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</si>
  <si>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</si>
  <si>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</si>
  <si>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</si>
  <si>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</si>
  <si>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</si>
  <si>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</si>
  <si>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</si>
  <si>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</si>
  <si>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</si>
  <si>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</si>
  <si>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</si>
  <si>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</si>
  <si>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</si>
  <si>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</si>
  <si>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</si>
  <si>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</si>
  <si>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</si>
  <si>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</si>
  <si>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</si>
  <si>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</si>
  <si>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</si>
  <si>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</si>
  <si>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</si>
  <si>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</si>
  <si>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</si>
  <si>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</si>
  <si>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</si>
  <si>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</si>
  <si>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</si>
  <si>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</si>
  <si>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</si>
  <si>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</si>
  <si>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</si>
  <si>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</si>
  <si>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</si>
  <si>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</si>
  <si>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</si>
  <si>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</si>
  <si>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</si>
  <si>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</si>
  <si>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</si>
  <si>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</si>
  <si>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</si>
  <si>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</si>
  <si>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</si>
  <si>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</si>
  <si>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</si>
  <si>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</si>
  <si>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</si>
  <si>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</si>
  <si>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</si>
  <si>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</si>
  <si>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</si>
  <si>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</si>
  <si>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</si>
  <si>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</si>
  <si>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</si>
  <si>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</si>
  <si>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</si>
  <si>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</si>
  <si>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</si>
  <si>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</si>
  <si>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</si>
  <si>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</si>
  <si>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</si>
  <si>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</si>
  <si>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</si>
  <si>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</si>
  <si>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</si>
  <si>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</si>
  <si>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</si>
  <si>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</si>
  <si>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</si>
  <si>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</si>
  <si>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</si>
  <si>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</si>
  <si>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</si>
  <si>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</si>
  <si>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</si>
  <si>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</si>
  <si>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</si>
  <si>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</si>
  <si>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</si>
  <si>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</si>
  <si>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</si>
  <si>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</si>
  <si>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</si>
  <si>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</si>
  <si>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</si>
  <si>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</si>
  <si>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</si>
  <si>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</si>
  <si>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</si>
  <si>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</si>
  <si>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</si>
  <si>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</si>
  <si>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</si>
  <si>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</si>
  <si>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</si>
  <si>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</si>
  <si>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</si>
  <si>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</si>
  <si>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</si>
  <si>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</si>
  <si>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</si>
  <si>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</si>
  <si>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</si>
  <si>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</si>
  <si>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</si>
  <si>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</si>
  <si>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</si>
  <si>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</si>
  <si>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</si>
  <si>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</si>
  <si>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</si>
  <si>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</si>
  <si>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</si>
  <si>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</si>
  <si>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</si>
  <si>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</si>
  <si>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</si>
  <si>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</si>
  <si>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</si>
  <si>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</si>
  <si>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</si>
  <si>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</si>
  <si>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</si>
  <si>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</si>
  <si>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</si>
  <si>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</si>
  <si>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</si>
  <si>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</si>
  <si>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</si>
  <si>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</si>
  <si>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</si>
  <si>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</si>
  <si>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</si>
  <si>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</si>
  <si>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</si>
  <si>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</si>
  <si>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</si>
  <si>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</si>
  <si>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</si>
  <si>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</si>
  <si>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</si>
  <si>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</si>
  <si>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</si>
  <si>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</si>
  <si>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</si>
  <si>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</si>
  <si>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</si>
  <si>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</si>
  <si>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</si>
  <si>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</si>
  <si>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</si>
  <si>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</si>
  <si>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</si>
  <si>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</si>
  <si>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</si>
  <si>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</si>
  <si>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</si>
  <si>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</si>
  <si>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</si>
  <si>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</si>
  <si>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</si>
  <si>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</si>
  <si>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</si>
  <si>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</si>
  <si>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</si>
  <si>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</si>
  <si>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</si>
  <si>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</si>
  <si>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</si>
  <si>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</si>
  <si>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</si>
  <si>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</si>
  <si>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</si>
  <si>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</si>
  <si>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</si>
  <si>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</si>
  <si>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</si>
  <si>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</si>
  <si>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</si>
  <si>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</si>
  <si>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</si>
  <si>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</si>
  <si>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</si>
  <si>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</si>
  <si>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</si>
  <si>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</si>
  <si>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</si>
  <si>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</si>
  <si>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</si>
  <si>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</si>
  <si>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</si>
  <si>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</si>
  <si>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</si>
  <si>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</si>
  <si>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</si>
  <si>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</si>
  <si>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</si>
  <si>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</si>
  <si>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</si>
  <si>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</si>
  <si>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</si>
  <si>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</si>
  <si>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</si>
  <si>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</si>
  <si>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</si>
  <si>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</si>
  <si>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</si>
  <si>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</si>
  <si>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</si>
  <si>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</si>
  <si>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</si>
  <si>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</si>
  <si>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</si>
  <si>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</si>
  <si>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</si>
  <si>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</si>
  <si>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</si>
  <si>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</si>
  <si>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</si>
  <si>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</si>
  <si>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</si>
  <si>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</si>
  <si>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</si>
  <si>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</si>
  <si>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</si>
  <si>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</si>
  <si>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</si>
  <si>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</si>
  <si>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</si>
  <si>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</si>
  <si>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</si>
  <si>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</si>
  <si>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</si>
  <si>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</si>
  <si>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</si>
  <si>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</si>
  <si>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</si>
  <si>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</si>
  <si>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</si>
  <si>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</si>
  <si>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</si>
  <si>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</si>
  <si>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</si>
  <si>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</si>
  <si>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</si>
  <si>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</si>
  <si>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</si>
  <si>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</si>
  <si>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</si>
  <si>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</si>
  <si>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</si>
  <si>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</si>
  <si>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</si>
  <si>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</si>
  <si>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</si>
  <si>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</si>
  <si>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</si>
  <si>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</si>
  <si>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</si>
  <si>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</si>
  <si>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</si>
  <si>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</si>
  <si>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</si>
  <si>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</si>
  <si>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</si>
  <si>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</si>
  <si>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</si>
  <si>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</si>
  <si>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</si>
  <si>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</si>
  <si>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</si>
  <si>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</si>
  <si>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</si>
  <si>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</si>
  <si>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</si>
  <si>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</si>
  <si>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</si>
  <si>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</si>
  <si>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</si>
  <si>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</si>
  <si>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</si>
  <si>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</si>
  <si>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</si>
  <si>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</si>
  <si>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</si>
  <si>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</si>
  <si>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</si>
  <si>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</si>
  <si>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</si>
  <si>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</si>
  <si>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</si>
  <si>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</si>
  <si>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</si>
  <si>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</si>
  <si>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</si>
  <si>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</si>
  <si>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</si>
  <si>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</si>
  <si>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</si>
  <si>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</si>
  <si>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</si>
  <si>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</si>
  <si>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</si>
  <si>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</si>
  <si>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</si>
  <si>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</si>
  <si>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</si>
  <si>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</si>
  <si>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</si>
  <si>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</si>
  <si>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</si>
  <si>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</si>
  <si>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</si>
  <si>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</si>
  <si>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</si>
  <si>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</si>
  <si>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</si>
  <si>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</si>
  <si>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</si>
  <si>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</si>
  <si>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</si>
  <si>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</si>
  <si>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</si>
  <si>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</si>
  <si>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</si>
  <si>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</si>
  <si>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</si>
  <si>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</si>
  <si>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</si>
  <si>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</si>
  <si>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</si>
  <si>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</si>
  <si>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</si>
  <si>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</si>
  <si>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</si>
  <si>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</si>
  <si>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</si>
  <si>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</si>
  <si>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</si>
  <si>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</si>
  <si>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</si>
  <si>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</si>
  <si>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</si>
  <si>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</si>
  <si>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</si>
  <si>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</si>
  <si>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</si>
  <si>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</si>
  <si>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</si>
  <si>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</si>
  <si>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</si>
  <si>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</si>
  <si>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</si>
  <si>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</si>
  <si>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</si>
  <si>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</si>
  <si>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</si>
  <si>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</si>
  <si>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</si>
  <si>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</si>
  <si>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</si>
  <si>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</si>
  <si>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</si>
  <si>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</si>
  <si>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</si>
  <si>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</si>
  <si>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</si>
  <si>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</si>
  <si>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</si>
  <si>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</si>
  <si>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</si>
  <si>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</si>
  <si>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</si>
  <si>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</si>
  <si>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</si>
  <si>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</si>
  <si>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</si>
  <si>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</si>
  <si>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</si>
  <si>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</si>
  <si>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</si>
  <si>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</si>
  <si>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</si>
  <si>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</si>
  <si>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</si>
  <si>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</si>
  <si>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</si>
  <si>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</si>
  <si>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</si>
  <si>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</si>
  <si>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</si>
  <si>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</si>
  <si>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</si>
  <si>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</si>
  <si>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</si>
  <si>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</si>
  <si>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</si>
  <si>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</si>
  <si>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</si>
  <si>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</si>
  <si>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</si>
  <si>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</si>
  <si>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</si>
  <si>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</si>
  <si>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</si>
  <si>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</si>
  <si>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</si>
  <si>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</si>
  <si>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</si>
  <si>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</si>
  <si>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</si>
  <si>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</si>
  <si>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</si>
  <si>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</si>
  <si>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</si>
  <si>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</si>
  <si>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</si>
  <si>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</si>
  <si>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</si>
  <si>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</si>
  <si>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</si>
  <si>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</si>
  <si>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</si>
  <si>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</si>
  <si>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</si>
  <si>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</si>
  <si>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</si>
  <si>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</si>
  <si>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</si>
  <si>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</si>
  <si>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</si>
  <si>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</si>
  <si>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</si>
  <si>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</si>
  <si>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</si>
  <si>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</si>
  <si>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</si>
  <si>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</si>
  <si>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</si>
  <si>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</si>
  <si>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</si>
  <si>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</si>
  <si>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</si>
  <si>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</si>
  <si>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</si>
  <si>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</si>
  <si>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</si>
  <si>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</si>
  <si>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</si>
  <si>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</si>
  <si>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</si>
  <si>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</si>
  <si>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</si>
  <si>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</si>
  <si>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</si>
  <si>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</si>
  <si>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</si>
  <si>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</si>
  <si>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</si>
  <si>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</si>
  <si>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</si>
  <si>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</si>
  <si>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</si>
  <si>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</si>
  <si>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</si>
  <si>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</si>
  <si>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</si>
  <si>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</si>
  <si>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</si>
  <si>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</si>
  <si>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</si>
  <si>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</si>
  <si>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</si>
  <si>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</si>
  <si>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</si>
  <si>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</si>
  <si>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</si>
  <si>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</si>
  <si>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</si>
  <si>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</si>
  <si>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</si>
  <si>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</si>
  <si>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</si>
  <si>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</si>
  <si>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</si>
  <si>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</si>
  <si>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</si>
  <si>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</si>
  <si>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</si>
  <si>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</si>
  <si>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</si>
  <si>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</si>
  <si>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</si>
  <si>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</si>
  <si>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</si>
  <si>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</si>
  <si>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</si>
  <si>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</si>
  <si>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</si>
  <si>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</si>
  <si>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</si>
  <si>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</si>
  <si>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</si>
  <si>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</si>
  <si>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</si>
  <si>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</si>
  <si>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</si>
  <si>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</si>
  <si>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</si>
  <si>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</si>
  <si>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</si>
  <si>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</si>
  <si>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</si>
  <si>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</si>
  <si>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</si>
  <si>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</si>
  <si>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</si>
  <si>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</si>
  <si>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</si>
  <si>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</si>
  <si>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</si>
  <si>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</si>
  <si>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</si>
  <si>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</si>
  <si>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</si>
  <si>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</si>
  <si>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</si>
  <si>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</si>
  <si>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</si>
  <si>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</si>
  <si>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</si>
  <si>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</si>
  <si>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</si>
  <si>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</si>
  <si>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</si>
  <si>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</si>
  <si>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</si>
  <si>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</si>
  <si>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</si>
  <si>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</si>
  <si>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</si>
  <si>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</si>
  <si>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</si>
  <si>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</si>
  <si>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</si>
  <si>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</si>
  <si>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</si>
  <si>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</si>
  <si>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</si>
  <si>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</si>
  <si>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</si>
  <si>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</si>
  <si>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</si>
  <si>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</si>
  <si>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</si>
  <si>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</si>
  <si>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</si>
  <si>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</si>
  <si>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</si>
  <si>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</si>
  <si>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</si>
  <si>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</si>
  <si>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</si>
  <si>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</si>
  <si>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</si>
  <si>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</si>
  <si>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</si>
  <si>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</si>
  <si>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</si>
  <si>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</si>
  <si>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</si>
  <si>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</si>
  <si>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</si>
  <si>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</si>
  <si>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</si>
  <si>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</si>
  <si>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</si>
  <si>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</si>
  <si>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</si>
  <si>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</si>
  <si>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</si>
  <si>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</si>
  <si>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</si>
  <si>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</si>
  <si>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</si>
  <si>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</si>
  <si>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</si>
  <si>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</si>
  <si>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</si>
  <si>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</si>
  <si>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</si>
  <si>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</si>
  <si>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</si>
  <si>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</si>
  <si>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</si>
  <si>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</si>
  <si>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</si>
  <si>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</si>
  <si>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</si>
  <si>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</si>
  <si>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</si>
  <si>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</si>
  <si>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</si>
  <si>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</si>
  <si>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</si>
  <si>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</si>
  <si>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</si>
  <si>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</si>
  <si>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</si>
  <si>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</si>
  <si>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</si>
  <si>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</si>
  <si>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</si>
  <si>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</si>
  <si>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</si>
  <si>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</si>
  <si>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</si>
  <si>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</si>
  <si>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</si>
  <si>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</si>
  <si>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</si>
  <si>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</si>
  <si>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</si>
  <si>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</si>
  <si>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</si>
  <si>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</si>
  <si>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</si>
  <si>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</si>
  <si>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</si>
  <si>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</si>
  <si>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</si>
  <si>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</si>
  <si>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</si>
  <si>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</si>
  <si>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</si>
  <si>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</si>
  <si>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</si>
  <si>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</si>
  <si>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</si>
  <si>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</si>
  <si>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</si>
  <si>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</si>
  <si>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</si>
  <si>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</si>
  <si>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</si>
  <si>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</si>
  <si>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</si>
  <si>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</si>
  <si>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</si>
  <si>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</si>
  <si>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</si>
  <si>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</si>
  <si>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</si>
  <si>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</si>
  <si>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</si>
  <si>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</si>
  <si>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</si>
  <si>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</si>
  <si>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</si>
  <si>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</si>
  <si>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</si>
  <si>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</si>
  <si>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</si>
  <si>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</si>
  <si>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</si>
  <si>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</si>
  <si>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</si>
  <si>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</si>
  <si>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</si>
  <si>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</si>
  <si>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</si>
  <si>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</si>
  <si>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</si>
  <si>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</si>
  <si>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</si>
  <si>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</si>
  <si>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</si>
  <si>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</si>
  <si>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</si>
  <si>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</si>
  <si>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</si>
  <si>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</si>
  <si>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</si>
  <si>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</si>
  <si>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</si>
  <si>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</si>
  <si>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</si>
  <si>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</si>
  <si>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</si>
  <si>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</si>
  <si>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</si>
  <si>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</si>
  <si>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</si>
  <si>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</si>
  <si>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</si>
  <si>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</si>
  <si>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</si>
  <si>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</si>
  <si>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</si>
  <si>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</si>
  <si>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</si>
  <si>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</si>
  <si>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</si>
  <si>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</si>
  <si>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</si>
  <si>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</si>
  <si>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</si>
  <si>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</si>
  <si>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</si>
  <si>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</si>
  <si>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</si>
  <si>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</si>
  <si>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</si>
  <si>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</si>
  <si>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</si>
  <si>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</si>
  <si>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</si>
  <si>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</si>
  <si>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</si>
  <si>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</si>
  <si>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</si>
  <si>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</si>
  <si>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</si>
  <si>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</si>
  <si>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</si>
  <si>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</si>
  <si>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</si>
  <si>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</si>
  <si>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</si>
  <si>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</si>
  <si>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</si>
  <si>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</si>
  <si>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</si>
  <si>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</si>
  <si>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</si>
  <si>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</si>
  <si>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</si>
  <si>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</si>
  <si>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</si>
  <si>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</si>
  <si>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</si>
  <si>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</si>
  <si>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</si>
  <si>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</si>
  <si>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</si>
  <si>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</si>
  <si>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</si>
  <si>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</si>
  <si>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</si>
  <si>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</si>
  <si>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</si>
  <si>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</si>
  <si>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</si>
  <si>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</si>
  <si>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</si>
  <si>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</si>
  <si>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</si>
  <si>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</si>
  <si>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</si>
  <si>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</si>
  <si>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</si>
  <si>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</si>
  <si>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</si>
  <si>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</si>
  <si>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</si>
  <si>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</si>
  <si>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</si>
  <si>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</si>
  <si>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</si>
  <si>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</si>
  <si>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</si>
  <si>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</si>
  <si>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</si>
  <si>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</si>
  <si>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</si>
  <si>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</si>
  <si>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</si>
  <si>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</si>
  <si>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</si>
  <si>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</si>
  <si>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</si>
  <si>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</si>
  <si>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</si>
  <si>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</si>
  <si>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</si>
  <si>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</si>
  <si>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</si>
  <si>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</si>
  <si>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</si>
  <si>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</si>
  <si>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</si>
  <si>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</si>
  <si>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</si>
  <si>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</si>
  <si>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</si>
  <si>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</si>
  <si>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</si>
  <si>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</si>
  <si>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</si>
  <si>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</si>
  <si>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</si>
  <si>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</si>
  <si>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</si>
  <si>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</si>
  <si>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</si>
  <si>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</si>
  <si>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</si>
  <si>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</si>
  <si>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</si>
  <si>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</si>
  <si>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</si>
  <si>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</si>
  <si>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</si>
  <si>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</si>
  <si>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</si>
  <si>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</si>
  <si>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</si>
  <si>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</si>
  <si>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</si>
  <si>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</si>
  <si>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</si>
  <si>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</si>
  <si>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</si>
  <si>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</si>
  <si>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</si>
  <si>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</si>
  <si>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</si>
  <si>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</si>
  <si>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</si>
  <si>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</si>
  <si>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</si>
  <si>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</si>
  <si>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</si>
  <si>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</si>
  <si>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</si>
  <si>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</si>
  <si>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</si>
  <si>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</si>
  <si>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</si>
  <si>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</si>
  <si>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</si>
  <si>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</si>
  <si>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</si>
  <si>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</si>
  <si>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</si>
  <si>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</si>
  <si>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</si>
  <si>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</si>
  <si>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</si>
  <si>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</si>
  <si>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</si>
  <si>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</si>
  <si>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</si>
  <si>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</si>
  <si>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</si>
  <si>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</si>
  <si>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</si>
  <si>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</si>
  <si>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</si>
  <si>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</si>
  <si>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</si>
  <si>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</si>
  <si>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</si>
  <si>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</si>
  <si>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</si>
  <si>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</si>
  <si>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</si>
  <si>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</si>
  <si>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</si>
  <si>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</si>
  <si>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</si>
  <si>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</si>
  <si>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</si>
  <si>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</si>
  <si>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</si>
  <si>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</si>
  <si>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</si>
  <si>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</si>
  <si>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</si>
  <si>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</si>
  <si>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</si>
  <si>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</si>
  <si>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</si>
  <si>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</si>
  <si>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</si>
  <si>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</si>
  <si>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</si>
  <si>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</si>
  <si>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</si>
  <si>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</si>
  <si>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</si>
  <si>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</si>
  <si>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</si>
  <si>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</si>
  <si>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</si>
  <si>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</si>
  <si>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</si>
  <si>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</si>
  <si>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</si>
  <si>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</si>
  <si>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</si>
  <si>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</si>
  <si>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</si>
  <si>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</si>
  <si>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</si>
  <si>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</si>
  <si>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</si>
  <si>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</si>
  <si>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</si>
  <si>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</si>
  <si>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</si>
  <si>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</si>
  <si>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</si>
  <si>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</si>
  <si>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</si>
  <si>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</si>
  <si>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</si>
  <si>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</si>
  <si>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</si>
  <si>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</si>
  <si>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</si>
  <si>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</si>
  <si>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</si>
  <si>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</si>
  <si>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</si>
  <si>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</si>
  <si>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</si>
  <si>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</si>
  <si>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</si>
  <si>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</si>
  <si>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</si>
  <si>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</si>
  <si>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</si>
  <si>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</si>
  <si>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</si>
  <si>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</si>
  <si>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</si>
  <si>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</si>
  <si>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</si>
  <si>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</si>
  <si>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</si>
  <si>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</si>
  <si>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</si>
  <si>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</si>
  <si>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</si>
  <si>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</si>
  <si>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</si>
  <si>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</si>
  <si>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</si>
  <si>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</si>
  <si>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</si>
  <si>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</si>
  <si>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</si>
  <si>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</si>
  <si>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</si>
  <si>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</si>
  <si>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</si>
  <si>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</si>
  <si>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</si>
  <si>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</si>
  <si>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</si>
  <si>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</si>
  <si>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</si>
  <si>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</si>
  <si>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</si>
  <si>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</si>
  <si>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</si>
  <si>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</si>
  <si>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</si>
  <si>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</si>
  <si>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</si>
  <si>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</si>
  <si>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</si>
  <si>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</si>
  <si>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</si>
  <si>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</si>
  <si>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</si>
  <si>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</si>
  <si>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</si>
  <si>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</si>
  <si>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</si>
  <si>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</si>
  <si>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</si>
  <si>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</si>
  <si>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</si>
  <si>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</si>
  <si>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</si>
  <si>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</si>
  <si>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</si>
  <si>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</si>
  <si>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</si>
  <si>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</si>
  <si>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</si>
  <si>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</si>
  <si>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</si>
  <si>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</si>
  <si>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</si>
  <si>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</si>
  <si>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</si>
  <si>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</si>
  <si>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</si>
  <si>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</si>
  <si>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</si>
  <si>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</si>
  <si>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</si>
  <si>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</si>
  <si>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</si>
  <si>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</si>
  <si>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</si>
  <si>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</si>
  <si>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</si>
  <si>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</si>
  <si>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</si>
  <si>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</si>
  <si>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</si>
  <si>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</si>
  <si>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</si>
  <si>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</si>
  <si>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</si>
  <si>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</si>
  <si>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</si>
  <si>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</si>
  <si>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</si>
  <si>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</si>
  <si>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</si>
  <si>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</si>
  <si>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</si>
  <si>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</si>
  <si>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</si>
  <si>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</si>
  <si>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</si>
  <si>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</si>
  <si>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</si>
  <si>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</si>
  <si>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</si>
  <si>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</si>
  <si>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</si>
  <si>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</si>
  <si>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</si>
  <si>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</si>
  <si>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</si>
  <si>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</si>
  <si>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</si>
  <si>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</si>
  <si>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</si>
  <si>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</si>
  <si>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</si>
  <si>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</si>
  <si>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</si>
  <si>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</si>
  <si>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</si>
  <si>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</si>
  <si>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</si>
  <si>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</si>
  <si>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</si>
  <si>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</si>
  <si>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</si>
  <si>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</si>
  <si>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</si>
  <si>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</si>
  <si>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</si>
  <si>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</si>
  <si>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</si>
  <si>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</si>
  <si>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</si>
  <si>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</si>
  <si>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</si>
  <si>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</si>
  <si>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</si>
  <si>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</si>
  <si>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</si>
  <si>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</si>
  <si>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</si>
  <si>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</si>
  <si>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</si>
  <si>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</si>
  <si>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</si>
  <si>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</si>
  <si>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</si>
  <si>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</si>
  <si>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</si>
  <si>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</si>
  <si>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</si>
  <si>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</si>
  <si>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</si>
  <si>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</si>
  <si>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</si>
  <si>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</si>
  <si>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</si>
  <si>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</si>
  <si>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</si>
  <si>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</si>
  <si>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</si>
  <si>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</si>
  <si>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</si>
  <si>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</si>
  <si>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</si>
  <si>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</si>
  <si>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</si>
  <si>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</si>
  <si>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</si>
  <si>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</si>
  <si>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</si>
  <si>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</si>
  <si>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</si>
  <si>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</si>
  <si>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</si>
  <si>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</si>
  <si>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</si>
  <si>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</si>
  <si>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</si>
  <si>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</si>
  <si>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</si>
  <si>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</si>
  <si>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</si>
  <si>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</si>
  <si>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</si>
  <si>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</si>
  <si>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</si>
  <si>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</si>
  <si>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</si>
  <si>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</si>
  <si>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</si>
  <si>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</si>
  <si>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</si>
  <si>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</si>
  <si>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</si>
  <si>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</si>
  <si>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</si>
  <si>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</si>
  <si>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</si>
  <si>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</si>
  <si>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</si>
  <si>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</si>
  <si>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</si>
  <si>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</si>
  <si>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</si>
  <si>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</si>
  <si>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</si>
  <si>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</si>
  <si>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</si>
  <si>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</si>
  <si>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</si>
  <si>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</si>
  <si>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</si>
  <si>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</si>
  <si>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</si>
  <si>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</si>
  <si>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</si>
  <si>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</si>
  <si>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</si>
  <si>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</si>
  <si>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</si>
  <si>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</si>
  <si>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</si>
  <si>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</si>
  <si>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</si>
  <si>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</si>
  <si>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</si>
  <si>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</si>
  <si>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</si>
  <si>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</si>
  <si>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</si>
  <si>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</si>
  <si>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</si>
  <si>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</si>
  <si>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</si>
  <si>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</si>
  <si>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</si>
  <si>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</si>
  <si>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</si>
  <si>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</si>
  <si>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</si>
  <si>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</si>
  <si>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</si>
  <si>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</si>
  <si>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</si>
  <si>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</si>
  <si>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</si>
  <si>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</si>
  <si>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</si>
  <si>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</si>
  <si>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</si>
  <si>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</si>
  <si>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</si>
  <si>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</si>
  <si>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</si>
  <si>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</si>
  <si>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</si>
  <si>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</si>
  <si>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</si>
  <si>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</si>
  <si>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</si>
  <si>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</si>
  <si>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</si>
  <si>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</si>
  <si>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</si>
  <si>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</si>
  <si>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</si>
  <si>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</si>
  <si>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</si>
  <si>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</si>
  <si>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</si>
  <si>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</si>
  <si>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</si>
  <si>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</si>
  <si>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</si>
  <si>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</si>
  <si>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</si>
  <si>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</si>
  <si>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</si>
  <si>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</si>
  <si>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</si>
  <si>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</si>
  <si>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</si>
  <si>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</si>
  <si>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</si>
  <si>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</si>
  <si>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</si>
  <si>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</si>
  <si>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</si>
  <si>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</si>
  <si>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</si>
  <si>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</si>
  <si>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</si>
  <si>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</si>
  <si>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</si>
  <si>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</si>
  <si>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</si>
  <si>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</si>
  <si>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</si>
  <si>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</si>
  <si>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</si>
  <si>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</si>
  <si>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</si>
  <si>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</si>
  <si>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</si>
  <si>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</si>
  <si>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</si>
  <si>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</si>
  <si>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</si>
  <si>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</si>
  <si>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</si>
  <si>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</si>
  <si>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</si>
  <si>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</si>
  <si>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</si>
  <si>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</si>
  <si>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</si>
  <si>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</si>
  <si>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</si>
  <si>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</si>
  <si>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</si>
  <si>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</si>
  <si>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</si>
  <si>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</si>
  <si>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</si>
  <si>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</si>
  <si>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</si>
  <si>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</si>
  <si>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</si>
  <si>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</si>
  <si>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</si>
  <si>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</si>
  <si>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</si>
  <si>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</si>
  <si>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</si>
  <si>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</si>
  <si>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</si>
  <si>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</si>
  <si>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</si>
  <si>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</si>
  <si>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</si>
  <si>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</si>
  <si>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</si>
  <si>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</si>
  <si>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</si>
  <si>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</si>
  <si>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</si>
  <si>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</si>
  <si>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</si>
  <si>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</si>
  <si>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</si>
  <si>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</si>
  <si>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</si>
  <si>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</si>
  <si>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</si>
  <si>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</si>
  <si>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</si>
  <si>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</si>
  <si>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</si>
  <si>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</si>
  <si>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</si>
  <si>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</si>
  <si>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</si>
  <si>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</si>
  <si>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</si>
  <si>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</si>
  <si>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</si>
  <si>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</si>
  <si>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</si>
  <si>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</si>
  <si>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</si>
  <si>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</si>
  <si>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</si>
  <si>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</si>
  <si>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</si>
  <si>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</si>
  <si>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</si>
  <si>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</si>
  <si>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</si>
  <si>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</si>
  <si>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</si>
  <si>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</si>
  <si>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</si>
  <si>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</si>
  <si>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</si>
  <si>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</si>
  <si>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</si>
  <si>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</si>
  <si>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</si>
  <si>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</si>
  <si>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</si>
  <si>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</si>
  <si>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</si>
  <si>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</si>
  <si>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</si>
  <si>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</si>
  <si>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</si>
  <si>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</si>
  <si>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</si>
  <si>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</si>
  <si>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</si>
  <si>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</si>
  <si>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</si>
  <si>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</si>
  <si>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</si>
  <si>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</si>
  <si>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</si>
  <si>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</si>
  <si>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</si>
  <si>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</si>
  <si>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</si>
  <si>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</si>
  <si>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</si>
  <si>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</si>
  <si>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</si>
  <si>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</si>
  <si>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</si>
  <si>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</si>
  <si>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</si>
  <si>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</si>
  <si>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</si>
  <si>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</si>
  <si>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</si>
  <si>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</si>
  <si>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</si>
  <si>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</si>
  <si>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</si>
  <si>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</si>
  <si>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</si>
  <si>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</si>
  <si>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</si>
  <si>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</si>
  <si>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</si>
  <si>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</si>
  <si>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</si>
  <si>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</si>
  <si>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</si>
  <si>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</si>
  <si>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</si>
  <si>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</si>
  <si>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</si>
  <si>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</si>
  <si>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</si>
  <si>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</si>
  <si>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</si>
  <si>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</si>
  <si>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</si>
  <si>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</si>
  <si>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</si>
  <si>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</si>
  <si>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</si>
  <si>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</si>
  <si>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</si>
  <si>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</si>
  <si>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</si>
  <si>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</si>
  <si>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</si>
  <si>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</si>
  <si>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</si>
  <si>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</si>
  <si>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</si>
  <si>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</si>
  <si>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</si>
  <si>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</si>
  <si>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</si>
  <si>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</si>
  <si>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</si>
  <si>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</si>
  <si>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</si>
  <si>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</si>
  <si>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</si>
  <si>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</si>
  <si>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</si>
  <si>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</si>
  <si>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</si>
  <si>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</si>
  <si>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</si>
  <si>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</si>
  <si>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</si>
  <si>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</si>
  <si>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</si>
  <si>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</si>
  <si>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</si>
  <si>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</si>
  <si>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</si>
  <si>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</si>
  <si>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</si>
  <si>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</si>
  <si>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</si>
  <si>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</si>
  <si>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</si>
  <si>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</si>
  <si>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</si>
  <si>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</si>
  <si>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</si>
  <si>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</si>
  <si>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</si>
  <si>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</si>
  <si>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</si>
  <si>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</si>
  <si>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</si>
  <si>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</si>
  <si>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</si>
  <si>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</si>
  <si>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</si>
  <si>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</si>
  <si>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</si>
  <si>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</si>
  <si>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</si>
  <si>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</si>
  <si>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</si>
  <si>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</si>
  <si>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</si>
  <si>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</si>
  <si>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</si>
  <si>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</si>
  <si>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</si>
  <si>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</si>
  <si>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</si>
  <si>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</si>
  <si>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</si>
  <si>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</si>
  <si>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</si>
  <si>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</si>
  <si>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</si>
  <si>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</si>
  <si>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</si>
  <si>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</si>
  <si>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</si>
  <si>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</si>
  <si>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</si>
  <si>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</si>
  <si>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</si>
  <si>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</si>
  <si>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</si>
  <si>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</si>
  <si>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</si>
  <si>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</si>
  <si>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</si>
  <si>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</si>
  <si>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</si>
  <si>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</si>
  <si>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</si>
  <si>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</si>
  <si>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</si>
  <si>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</si>
  <si>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</si>
  <si>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</si>
  <si>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</si>
  <si>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</si>
  <si>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</si>
  <si>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</si>
  <si>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</si>
  <si>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</si>
  <si>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</si>
  <si>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</si>
  <si>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</si>
  <si>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</si>
  <si>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</si>
  <si>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</si>
  <si>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</si>
  <si>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</si>
  <si>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</si>
  <si>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</si>
  <si>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</si>
  <si>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</si>
  <si>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</si>
  <si>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</si>
  <si>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</si>
  <si>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</si>
  <si>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</si>
  <si>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</si>
  <si>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</si>
  <si>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</si>
  <si>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</si>
  <si>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</si>
  <si>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</si>
  <si>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</si>
  <si>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</si>
  <si>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</si>
  <si>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</si>
  <si>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</si>
  <si>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</si>
  <si>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</si>
  <si>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</si>
  <si>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</si>
  <si>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</si>
  <si>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</si>
  <si>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</si>
  <si>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</si>
  <si>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</si>
  <si>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</si>
  <si>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</si>
  <si>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</si>
  <si>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</si>
  <si>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</si>
  <si>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</si>
  <si>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</si>
  <si>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</si>
  <si>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</si>
  <si>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</si>
  <si>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</si>
  <si>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</si>
  <si>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</si>
  <si>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</si>
  <si>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</si>
  <si>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</si>
  <si>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</si>
  <si>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</si>
  <si>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</si>
  <si>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</si>
  <si>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</si>
  <si>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</si>
  <si>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</si>
  <si>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</si>
  <si>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</si>
  <si>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</si>
  <si>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</si>
  <si>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</si>
  <si>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</si>
  <si>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</si>
  <si>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</si>
  <si>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</si>
  <si>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</si>
  <si>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</si>
  <si>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</si>
  <si>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</si>
  <si>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</si>
  <si>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</si>
  <si>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</si>
  <si>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</si>
  <si>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</si>
  <si>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</si>
  <si>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</si>
  <si>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</si>
  <si>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</si>
  <si>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</si>
  <si>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</si>
  <si>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</si>
  <si>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</si>
  <si>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</si>
  <si>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</si>
  <si>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</si>
  <si>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</si>
  <si>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</si>
  <si>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</si>
  <si>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</si>
  <si>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</si>
  <si>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</si>
  <si>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</si>
  <si>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</si>
  <si>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</si>
  <si>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</si>
  <si>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</si>
  <si>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</si>
  <si>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</si>
  <si>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</si>
  <si>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</si>
  <si>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</si>
  <si>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</si>
  <si>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</si>
  <si>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</si>
  <si>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</si>
  <si>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</si>
  <si>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</si>
  <si>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</si>
  <si>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</si>
  <si>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</si>
  <si>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</si>
  <si>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</si>
  <si>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</si>
  <si>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</si>
  <si>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</si>
  <si>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</si>
  <si>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</si>
  <si>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</si>
  <si>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</si>
  <si>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</si>
  <si>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</si>
  <si>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</si>
  <si>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</si>
  <si>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</si>
  <si>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</si>
  <si>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</si>
  <si>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</si>
  <si>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</si>
  <si>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</si>
  <si>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</si>
  <si>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</si>
  <si>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</si>
  <si>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</si>
  <si>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</si>
  <si>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</si>
  <si>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</si>
  <si>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</si>
  <si>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</si>
  <si>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</si>
  <si>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</si>
  <si>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</si>
  <si>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</si>
  <si>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</si>
  <si>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</si>
  <si>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</si>
  <si>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</si>
  <si>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</si>
  <si>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</si>
  <si>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</si>
  <si>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</si>
  <si>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</si>
  <si>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</si>
  <si>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</si>
  <si>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</si>
  <si>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</si>
  <si>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</si>
  <si>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</si>
  <si>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</si>
  <si>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</si>
  <si>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</si>
  <si>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</si>
  <si>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</si>
  <si>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</si>
  <si>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</si>
  <si>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</si>
  <si>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</si>
  <si>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</si>
  <si>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</si>
  <si>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</si>
  <si>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</si>
  <si>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</si>
  <si>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</si>
  <si>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</si>
  <si>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</si>
  <si>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</si>
  <si>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</si>
  <si>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</si>
  <si>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</si>
  <si>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</si>
  <si>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</si>
  <si>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</si>
  <si>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</si>
  <si>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</si>
  <si>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</si>
  <si>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</si>
  <si>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</si>
  <si>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</si>
  <si>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</si>
  <si>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</si>
  <si>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</si>
  <si>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</si>
  <si>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</si>
  <si>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</si>
  <si>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</si>
  <si>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</si>
  <si>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</si>
  <si>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</si>
  <si>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</si>
  <si>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</si>
  <si>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</si>
  <si>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</si>
  <si>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</si>
  <si>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</si>
  <si>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</si>
  <si>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</si>
  <si>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</si>
  <si>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</si>
  <si>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</si>
  <si>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</si>
  <si>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</si>
  <si>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</si>
  <si>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</si>
  <si>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</si>
  <si>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</si>
  <si>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</si>
  <si>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</si>
  <si>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</si>
  <si>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</si>
  <si>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</si>
  <si>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</si>
  <si>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</si>
  <si>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</si>
  <si>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</si>
  <si>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</si>
  <si>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</si>
  <si>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</si>
  <si>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</si>
  <si>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</si>
  <si>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</si>
  <si>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</si>
  <si>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</si>
  <si>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</si>
  <si>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</si>
  <si>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</si>
  <si>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</si>
  <si>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</si>
  <si>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</si>
  <si>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</si>
  <si>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</si>
  <si>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</si>
  <si>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</si>
  <si>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</si>
  <si>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</si>
  <si>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</si>
  <si>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</si>
  <si>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</si>
  <si>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</si>
  <si>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</si>
  <si>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</si>
  <si>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</si>
  <si>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</si>
  <si>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</si>
  <si>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</si>
  <si>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</si>
  <si>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</si>
  <si>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</si>
  <si>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</si>
  <si>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</si>
  <si>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</si>
  <si>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</si>
  <si>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</si>
  <si>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</si>
  <si>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</si>
  <si>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</si>
  <si>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</si>
  <si>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</si>
  <si>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</si>
  <si>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</si>
  <si>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</si>
  <si>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</si>
  <si>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</si>
  <si>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</si>
  <si>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</si>
  <si>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</si>
  <si>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</si>
  <si>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</si>
  <si>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</si>
  <si>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</si>
  <si>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</si>
  <si>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</si>
  <si>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</si>
  <si>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</si>
  <si>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</si>
  <si>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</si>
  <si>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</si>
  <si>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</si>
  <si>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</si>
  <si>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</si>
  <si>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</si>
  <si>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</si>
  <si>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</si>
  <si>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</si>
  <si>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</si>
  <si>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</si>
  <si>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</si>
  <si>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</si>
  <si>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</si>
  <si>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</si>
  <si>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</si>
  <si>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</si>
  <si>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</si>
  <si>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</si>
  <si>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</si>
  <si>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</si>
  <si>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</si>
  <si>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</si>
  <si>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</si>
  <si>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</si>
  <si>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</si>
  <si>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</si>
  <si>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</si>
  <si>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</si>
  <si>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</si>
  <si>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</si>
  <si>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</si>
  <si>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</si>
  <si>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</si>
  <si>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</si>
  <si>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</si>
  <si>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</si>
  <si>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</si>
  <si>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</si>
  <si>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</si>
  <si>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</si>
  <si>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</si>
  <si>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</si>
  <si>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</si>
  <si>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</si>
  <si>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</si>
  <si>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</si>
  <si>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</si>
  <si>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</si>
  <si>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</si>
  <si>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</si>
  <si>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</si>
  <si>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</si>
  <si>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</si>
  <si>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</si>
  <si>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</si>
  <si>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</si>
  <si>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</si>
  <si>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</si>
  <si>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</si>
  <si>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</si>
  <si>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</si>
  <si>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</si>
  <si>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</si>
  <si>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</si>
  <si>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</si>
  <si>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</si>
  <si>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</si>
  <si>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</si>
  <si>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</si>
  <si>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</si>
  <si>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</si>
  <si>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</si>
  <si>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</si>
  <si>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</si>
  <si>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</si>
  <si>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</si>
  <si>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</si>
  <si>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</si>
  <si>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</si>
  <si>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</si>
  <si>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</si>
  <si>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</si>
  <si>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</si>
  <si>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</si>
  <si>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</si>
  <si>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</si>
  <si>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</si>
  <si>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</si>
  <si>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</si>
  <si>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</si>
  <si>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</si>
  <si>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</si>
  <si>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</si>
  <si>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</si>
  <si>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</si>
  <si>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</si>
  <si>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</si>
  <si>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</si>
  <si>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</si>
  <si>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</si>
  <si>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</si>
  <si>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</si>
  <si>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</si>
  <si>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</si>
  <si>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</si>
  <si>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</si>
  <si>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</si>
  <si>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</si>
  <si>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</si>
  <si>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</si>
  <si>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</si>
  <si>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</si>
  <si>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</si>
  <si>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</si>
  <si>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</si>
  <si>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</si>
  <si>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</si>
  <si>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</si>
  <si>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</si>
  <si>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</si>
  <si>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</si>
  <si>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</si>
  <si>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</si>
  <si>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</si>
  <si>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</si>
  <si>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</si>
  <si>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</si>
  <si>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</si>
  <si>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</si>
  <si>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</si>
  <si>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</si>
  <si>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</si>
  <si>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</si>
  <si>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</si>
  <si>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</si>
  <si>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</si>
  <si>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</si>
  <si>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</si>
  <si>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</si>
  <si>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</si>
  <si>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</si>
  <si>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</si>
  <si>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</si>
  <si>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</si>
  <si>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</si>
  <si>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</si>
  <si>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</si>
  <si>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</si>
  <si>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</si>
  <si>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</si>
  <si>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</si>
  <si>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</si>
  <si>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</si>
  <si>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</si>
  <si>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</si>
  <si>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</si>
  <si>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</si>
  <si>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</si>
  <si>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</si>
  <si>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</si>
  <si>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</si>
  <si>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</si>
  <si>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</si>
  <si>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</si>
  <si>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</si>
  <si>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</si>
  <si>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</si>
  <si>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</si>
  <si>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</si>
  <si>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</si>
  <si>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</si>
  <si>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</si>
  <si>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</si>
  <si>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</si>
  <si>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</si>
  <si>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</si>
  <si>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</si>
  <si>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</si>
  <si>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</si>
  <si>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</si>
  <si>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</si>
  <si>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</si>
  <si>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</si>
  <si>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</si>
  <si>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</si>
  <si>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</si>
  <si>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</si>
  <si>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</si>
  <si>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</si>
  <si>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</si>
  <si>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</si>
  <si>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</si>
  <si>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</si>
  <si>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</si>
  <si>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</si>
  <si>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</si>
  <si>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</si>
  <si>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</si>
  <si>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</si>
  <si>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</si>
  <si>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</si>
  <si>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</si>
  <si>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</si>
  <si>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</si>
  <si>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</si>
  <si>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</si>
  <si>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</si>
  <si>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</si>
  <si>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</si>
  <si>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</si>
  <si>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</si>
  <si>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</si>
  <si>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</si>
  <si>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</si>
  <si>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</si>
  <si>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</si>
  <si>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</si>
  <si>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</si>
  <si>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</si>
  <si>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</si>
  <si>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</si>
  <si>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</si>
  <si>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</si>
  <si>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</si>
  <si>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</si>
  <si>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</si>
  <si>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</si>
  <si>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</si>
  <si>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</si>
  <si>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</si>
  <si>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</si>
  <si>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</si>
  <si>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</si>
  <si>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</si>
  <si>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</si>
  <si>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</si>
  <si>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</si>
  <si>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</si>
  <si>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</si>
  <si>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</si>
  <si>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</si>
  <si>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</si>
  <si>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</si>
  <si>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</si>
  <si>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</si>
  <si>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</si>
  <si>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</si>
  <si>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</si>
  <si>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</si>
  <si>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</si>
  <si>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</si>
  <si>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</si>
  <si>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</si>
  <si>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</si>
  <si>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</si>
  <si>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</si>
  <si>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</si>
  <si>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</si>
  <si>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</si>
  <si>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</si>
  <si>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</si>
  <si>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</si>
  <si>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</si>
  <si>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</si>
  <si>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</si>
  <si>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</si>
  <si>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</si>
  <si>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</si>
  <si>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</si>
  <si>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</si>
  <si>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</si>
  <si>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</si>
  <si>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</si>
  <si>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</si>
  <si>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</si>
  <si>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</si>
  <si>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</si>
  <si>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</si>
  <si>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</si>
  <si>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</si>
  <si>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</si>
  <si>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</si>
  <si>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</si>
  <si>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</si>
  <si>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</si>
  <si>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</si>
  <si>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</si>
  <si>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</si>
  <si>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</si>
  <si>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</si>
  <si>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</si>
  <si>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</si>
  <si>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</si>
  <si>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</si>
  <si>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</si>
  <si>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</si>
  <si>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</si>
  <si>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</si>
  <si>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</si>
  <si>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</si>
  <si>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</si>
  <si>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</si>
  <si>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</si>
  <si>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</si>
  <si>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</si>
  <si>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</si>
  <si>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</si>
  <si>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</si>
  <si>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</si>
  <si>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</si>
  <si>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</si>
  <si>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</si>
  <si>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</si>
  <si>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</si>
  <si>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</si>
  <si>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</si>
  <si>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</si>
  <si>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</si>
  <si>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</si>
  <si>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</si>
  <si>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</si>
  <si>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</si>
  <si>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</si>
  <si>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</si>
  <si>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</si>
  <si>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</si>
  <si>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</si>
  <si>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</si>
  <si>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</si>
  <si>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</si>
  <si>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</si>
  <si>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</si>
  <si>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</si>
  <si>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</si>
  <si>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</si>
  <si>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</si>
  <si>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</si>
  <si>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</si>
  <si>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</si>
  <si>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</si>
  <si>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</si>
  <si>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</si>
  <si>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</si>
  <si>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</si>
  <si>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</si>
  <si>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</si>
  <si>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</si>
  <si>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</si>
  <si>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</si>
  <si>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</si>
  <si>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</si>
  <si>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</si>
  <si>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</si>
  <si>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</si>
  <si>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</si>
  <si>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</si>
  <si>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</si>
  <si>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</si>
  <si>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</si>
  <si>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</si>
  <si>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</si>
  <si>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</si>
  <si>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</si>
  <si>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</si>
  <si>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</si>
  <si>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</si>
  <si>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</si>
  <si>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</si>
  <si>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</si>
  <si>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</si>
  <si>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</si>
  <si>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</si>
  <si>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</si>
  <si>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</si>
  <si>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</si>
  <si>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</si>
  <si>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</si>
  <si>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</si>
  <si>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</si>
  <si>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</si>
  <si>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</si>
  <si>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</si>
  <si>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</si>
  <si>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</si>
  <si>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</si>
  <si>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</si>
  <si>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</si>
  <si>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</si>
  <si>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</si>
  <si>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</si>
  <si>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</si>
  <si>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</si>
  <si>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</si>
  <si>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</si>
  <si>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</si>
  <si>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</si>
  <si>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</si>
  <si>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</si>
  <si>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</si>
  <si>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</si>
  <si>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</si>
  <si>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</si>
  <si>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</si>
  <si>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</si>
  <si>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</si>
  <si>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</si>
  <si>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</si>
  <si>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</si>
  <si>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</si>
  <si>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</si>
  <si>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</si>
  <si>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</si>
  <si>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</si>
  <si>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</si>
  <si>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</si>
  <si>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</si>
  <si>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</si>
  <si>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</si>
  <si>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</si>
  <si>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</si>
  <si>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</si>
  <si>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</si>
  <si>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</si>
  <si>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</si>
  <si>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</si>
  <si>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</si>
  <si>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</si>
  <si>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</si>
  <si>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</si>
  <si>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</si>
  <si>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</si>
  <si>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</si>
  <si>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</si>
  <si>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</si>
  <si>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</si>
  <si>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</si>
  <si>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</si>
  <si>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</si>
  <si>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</si>
  <si>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</si>
  <si>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</si>
  <si>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</si>
  <si>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</si>
  <si>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</si>
  <si>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</si>
  <si>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</si>
  <si>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</si>
  <si>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</si>
  <si>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</si>
  <si>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</si>
  <si>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</si>
  <si>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</si>
  <si>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</si>
  <si>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</si>
  <si>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</si>
  <si>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</si>
  <si>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</si>
  <si>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</si>
  <si>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</si>
  <si>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</si>
  <si>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</si>
  <si>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</si>
  <si>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</si>
  <si>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</si>
  <si>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</si>
  <si>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</si>
  <si>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</si>
  <si>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</si>
  <si>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</si>
  <si>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</si>
  <si>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</si>
  <si>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</si>
  <si>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</si>
  <si>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</si>
  <si>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</si>
  <si>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</si>
  <si>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</si>
  <si>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</si>
  <si>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</si>
  <si>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</si>
  <si>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</si>
  <si>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</si>
  <si>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</si>
  <si>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</si>
  <si>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</si>
  <si>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</si>
  <si>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</si>
  <si>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</si>
  <si>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</si>
  <si>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</si>
  <si>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</si>
  <si>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</si>
  <si>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</si>
  <si>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</si>
  <si>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</si>
  <si>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</si>
  <si>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</si>
  <si>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</si>
  <si>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</si>
  <si>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</si>
  <si>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</si>
  <si>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</si>
  <si>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</si>
  <si>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</si>
  <si>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</si>
  <si>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</si>
  <si>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</si>
  <si>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</si>
  <si>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</si>
  <si>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</si>
  <si>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</si>
  <si>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</si>
  <si>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</si>
  <si>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</si>
  <si>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</si>
  <si>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</si>
  <si>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</si>
  <si>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</si>
  <si>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</si>
  <si>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</si>
  <si>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</si>
  <si>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</si>
  <si>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</si>
  <si>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</si>
  <si>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</si>
  <si>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</si>
  <si>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</si>
  <si>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</si>
  <si>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</si>
  <si>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</si>
  <si>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</si>
  <si>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</si>
  <si>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</si>
  <si>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</si>
  <si>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</si>
  <si>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</si>
  <si>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</si>
  <si>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</si>
  <si>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</si>
  <si>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</si>
  <si>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</si>
  <si>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</si>
  <si>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</si>
  <si>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</si>
  <si>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</si>
  <si>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</si>
  <si>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</si>
  <si>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</si>
  <si>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</si>
  <si>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</si>
  <si>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</si>
  <si>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</si>
  <si>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</si>
  <si>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</si>
  <si>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</si>
  <si>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</si>
  <si>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</si>
  <si>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</si>
  <si>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</si>
  <si>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</si>
  <si>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</si>
  <si>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</si>
  <si>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</si>
  <si>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</si>
  <si>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</si>
  <si>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</si>
  <si>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</si>
  <si>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</si>
  <si>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</si>
  <si>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</si>
  <si>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</si>
  <si>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</si>
  <si>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</si>
  <si>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</si>
  <si>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</si>
  <si>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</si>
  <si>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</si>
  <si>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</si>
  <si>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</si>
  <si>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</si>
  <si>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</si>
  <si>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</si>
  <si>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</si>
  <si>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</si>
  <si>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</si>
  <si>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</si>
  <si>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</si>
  <si>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</si>
  <si>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</si>
  <si>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</si>
  <si>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</si>
  <si>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</si>
  <si>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</si>
  <si>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</si>
  <si>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</si>
  <si>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</si>
  <si>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</si>
  <si>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</si>
  <si>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</si>
  <si>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</si>
  <si>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</si>
  <si>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</si>
  <si>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</si>
  <si>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</si>
  <si>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</si>
  <si>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</si>
  <si>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</si>
  <si>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</si>
  <si>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</si>
  <si>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</si>
  <si>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</si>
  <si>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</si>
  <si>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</si>
  <si>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</si>
  <si>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</si>
  <si>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</si>
  <si>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</si>
  <si>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</si>
  <si>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</si>
  <si>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</si>
  <si>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</si>
  <si>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</si>
  <si>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</si>
  <si>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</si>
  <si>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</si>
  <si>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</si>
  <si>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</si>
  <si>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</si>
  <si>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</si>
  <si>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</si>
  <si>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</si>
  <si>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</si>
  <si>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</si>
  <si>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</si>
  <si>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</si>
  <si>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</si>
  <si>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</si>
  <si>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</si>
  <si>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</si>
  <si>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</si>
  <si>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</si>
  <si>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</si>
  <si>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</si>
  <si>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</si>
  <si>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</si>
  <si>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</si>
  <si>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</si>
  <si>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</si>
  <si>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</si>
  <si>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</si>
  <si>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</si>
  <si>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</si>
  <si>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</si>
  <si>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</si>
  <si>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</si>
  <si>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</si>
  <si>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</si>
  <si>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</si>
  <si>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</si>
  <si>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</si>
  <si>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</si>
  <si>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</si>
  <si>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</si>
  <si>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</si>
  <si>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</si>
  <si>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</si>
  <si>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</si>
  <si>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</si>
  <si>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</si>
  <si>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</si>
  <si>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</si>
  <si>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</si>
  <si>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</si>
  <si>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</si>
  <si>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</si>
  <si>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</si>
  <si>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</si>
  <si>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</si>
  <si>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</si>
  <si>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</si>
  <si>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</si>
  <si>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</si>
  <si>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</si>
  <si>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</si>
  <si>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</si>
  <si>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</si>
  <si>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</si>
  <si>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</si>
  <si>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</si>
  <si>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</si>
  <si>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</si>
  <si>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</si>
  <si>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</si>
  <si>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</si>
  <si>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</si>
  <si>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</si>
  <si>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</si>
  <si>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</si>
  <si>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</si>
  <si>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</si>
  <si>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</si>
  <si>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</si>
  <si>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</si>
  <si>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</si>
  <si>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</si>
  <si>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</si>
  <si>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</si>
  <si>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</si>
  <si>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</si>
  <si>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</si>
  <si>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</si>
  <si>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</si>
  <si>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</si>
  <si>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</si>
  <si>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</si>
  <si>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</si>
  <si>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</si>
  <si>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</si>
  <si>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</si>
  <si>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</si>
  <si>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</si>
  <si>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</si>
  <si>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</si>
  <si>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</si>
  <si>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</si>
  <si>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</si>
  <si>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</si>
  <si>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</si>
  <si>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</si>
  <si>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</si>
  <si>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</si>
  <si>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</si>
  <si>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</si>
  <si>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</si>
  <si>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</si>
  <si>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</si>
  <si>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</si>
  <si>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</si>
  <si>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</si>
  <si>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</si>
  <si>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</si>
  <si>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</si>
  <si>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</si>
  <si>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</si>
  <si>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</si>
  <si>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</si>
  <si>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</si>
  <si>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</si>
  <si>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</si>
  <si>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</si>
  <si>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</si>
  <si>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</si>
  <si>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</si>
  <si>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</si>
  <si>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</si>
  <si>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</si>
  <si>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</si>
  <si>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</si>
  <si>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</si>
  <si>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</si>
  <si>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</si>
  <si>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</si>
  <si>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</si>
  <si>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</si>
  <si>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</si>
  <si>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</si>
  <si>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</si>
  <si>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</si>
  <si>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</si>
  <si>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</si>
  <si>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</si>
  <si>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</si>
  <si>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</si>
  <si>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</si>
  <si>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</si>
  <si>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</si>
  <si>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</si>
  <si>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</si>
  <si>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</si>
  <si>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</si>
  <si>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</si>
  <si>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</si>
  <si>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</si>
  <si>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</si>
  <si>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</si>
  <si>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</si>
  <si>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</si>
  <si>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</si>
  <si>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</si>
  <si>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</si>
  <si>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</si>
  <si>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</si>
  <si>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</si>
  <si>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</si>
  <si>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</si>
  <si>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</si>
  <si>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</si>
  <si>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</si>
  <si>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</si>
  <si>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</si>
  <si>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</si>
  <si>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</si>
  <si>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</si>
  <si>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</si>
  <si>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</si>
  <si>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</si>
  <si>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</si>
  <si>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</si>
  <si>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</si>
  <si>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</si>
  <si>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</si>
  <si>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</si>
  <si>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</si>
  <si>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</si>
  <si>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</si>
  <si>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</si>
  <si>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</si>
  <si>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</si>
  <si>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</si>
  <si>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</si>
  <si>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</si>
  <si>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</si>
  <si>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</si>
  <si>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</si>
  <si>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</si>
  <si>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</si>
  <si>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</si>
  <si>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</si>
  <si>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</si>
  <si>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</si>
  <si>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</si>
  <si>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</si>
  <si>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</si>
  <si>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</si>
  <si>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</si>
  <si>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</si>
  <si>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</si>
  <si>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</si>
  <si>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</si>
  <si>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</si>
  <si>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</si>
  <si>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</si>
  <si>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</si>
  <si>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</si>
  <si>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</si>
  <si>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</si>
  <si>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</si>
  <si>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</si>
  <si>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</si>
  <si>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</si>
  <si>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</si>
  <si>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</si>
  <si>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</si>
  <si>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</si>
  <si>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</si>
  <si>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</si>
  <si>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</si>
  <si>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</si>
  <si>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</si>
  <si>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</si>
  <si>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</si>
  <si>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</si>
  <si>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</si>
  <si>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</si>
  <si>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</si>
  <si>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</si>
  <si>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</si>
  <si>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</si>
  <si>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</si>
  <si>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</si>
  <si>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</si>
  <si>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</si>
  <si>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</si>
  <si>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</si>
  <si>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</si>
  <si>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</si>
  <si>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</si>
  <si>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</si>
  <si>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</si>
  <si>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</si>
  <si>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</si>
  <si>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</si>
  <si>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</si>
  <si>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</si>
  <si>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</si>
  <si>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</si>
  <si>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</si>
  <si>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</si>
  <si>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</si>
  <si>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</si>
  <si>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</si>
  <si>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</si>
  <si>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</si>
  <si>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</si>
  <si>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</si>
  <si>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</si>
  <si>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</si>
  <si>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</si>
  <si>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</si>
  <si>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</si>
  <si>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</si>
  <si>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</si>
  <si>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</si>
  <si>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</si>
  <si>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</si>
  <si>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</si>
  <si>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</si>
  <si>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</si>
  <si>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</si>
  <si>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</si>
  <si>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</si>
  <si>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</si>
  <si>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</si>
  <si>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</si>
  <si>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</si>
  <si>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</si>
  <si>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</si>
  <si>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</si>
  <si>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</si>
  <si>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</si>
  <si>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</si>
  <si>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</si>
  <si>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</si>
  <si>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</si>
  <si>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</si>
  <si>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</si>
  <si>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</si>
  <si>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</si>
  <si>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</si>
  <si>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</si>
  <si>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</si>
  <si>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</si>
  <si>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</si>
  <si>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</si>
  <si>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</si>
  <si>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</si>
  <si>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</si>
  <si>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</si>
  <si>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</si>
  <si>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</si>
  <si>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</si>
  <si>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</si>
  <si>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</si>
  <si>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</si>
  <si>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</si>
  <si>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</si>
  <si>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</si>
  <si>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</si>
  <si>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</si>
  <si>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</si>
  <si>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</si>
  <si>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</si>
  <si>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</si>
  <si>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</si>
  <si>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</si>
  <si>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</si>
  <si>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</si>
  <si>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</si>
  <si>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</si>
  <si>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</si>
  <si>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</si>
  <si>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</si>
  <si>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</si>
  <si>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</si>
  <si>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</si>
  <si>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</si>
  <si>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</si>
  <si>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</si>
  <si>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</si>
  <si>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</si>
  <si>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</si>
  <si>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</si>
  <si>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</si>
  <si>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</si>
  <si>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</si>
  <si>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</si>
  <si>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</si>
  <si>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</si>
  <si>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</si>
  <si>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</si>
  <si>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</si>
  <si>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</si>
  <si>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</si>
  <si>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</si>
  <si>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</si>
  <si>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</si>
  <si>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</si>
  <si>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</si>
  <si>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</si>
  <si>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</si>
  <si>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</si>
  <si>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</si>
  <si>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</si>
  <si>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</si>
  <si>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</si>
  <si>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</si>
  <si>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</si>
  <si>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</si>
  <si>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</si>
  <si>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</si>
  <si>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</si>
  <si>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</si>
  <si>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</si>
  <si>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</si>
  <si>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</si>
  <si>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</si>
  <si>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</si>
  <si>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</si>
  <si>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</si>
  <si>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</si>
  <si>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</si>
  <si>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</si>
  <si>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</si>
  <si>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</si>
  <si>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</si>
  <si>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</si>
  <si>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</si>
  <si>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</si>
  <si>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</si>
  <si>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</si>
  <si>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</si>
  <si>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</si>
  <si>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</si>
  <si>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</si>
  <si>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</si>
  <si>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</si>
  <si>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</si>
  <si>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</si>
  <si>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</si>
  <si>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</si>
  <si>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</si>
  <si>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</si>
  <si>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</si>
  <si>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</si>
  <si>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</si>
  <si>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</si>
  <si>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</si>
  <si>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</si>
  <si>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</si>
  <si>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</si>
  <si>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</si>
  <si>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</si>
  <si>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</si>
  <si>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</si>
  <si>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</si>
  <si>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</si>
  <si>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</si>
  <si>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</si>
  <si>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</si>
  <si>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</si>
  <si>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</si>
  <si>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</si>
  <si>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</si>
  <si>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</si>
  <si>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</si>
  <si>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</si>
  <si>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</si>
  <si>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</si>
  <si>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</si>
  <si>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</si>
  <si>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</si>
  <si>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</si>
  <si>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</si>
  <si>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</si>
  <si>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</si>
  <si>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</si>
  <si>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</si>
  <si>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</si>
  <si>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</si>
  <si>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</si>
  <si>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</si>
  <si>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</si>
  <si>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</si>
  <si>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</si>
  <si>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</si>
  <si>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</si>
  <si>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</si>
  <si>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</si>
  <si>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</si>
  <si>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</si>
  <si>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</si>
  <si>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</si>
  <si>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</si>
  <si>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</si>
  <si>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</si>
  <si>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</si>
  <si>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</si>
  <si>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</si>
  <si>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</si>
  <si>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</si>
  <si>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</si>
  <si>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</si>
  <si>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</si>
  <si>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</si>
  <si>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</si>
  <si>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</si>
  <si>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</si>
  <si>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</si>
  <si>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</si>
  <si>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</si>
  <si>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</si>
  <si>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</si>
  <si>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</si>
  <si>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</si>
  <si>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</si>
  <si>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</si>
  <si>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</si>
  <si>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</si>
  <si>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</si>
  <si>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</si>
  <si>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</si>
  <si>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</si>
  <si>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</si>
  <si>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</si>
  <si>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</si>
  <si>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</si>
  <si>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</si>
  <si>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</si>
  <si>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</si>
  <si>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</si>
  <si>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</si>
  <si>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</si>
  <si>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</si>
  <si>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</si>
  <si>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</si>
  <si>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</si>
  <si>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</si>
  <si>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</si>
  <si>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</si>
  <si>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</si>
  <si>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</si>
  <si>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</si>
  <si>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</si>
  <si>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</si>
  <si>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</si>
  <si>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</si>
  <si>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</si>
  <si>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</si>
  <si>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</si>
  <si>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</si>
  <si>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</si>
  <si>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</si>
  <si>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</si>
  <si>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</si>
  <si>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</si>
  <si>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</si>
  <si>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</si>
  <si>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</si>
  <si>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</si>
  <si>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</si>
  <si>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</si>
  <si>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</si>
  <si>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</si>
  <si>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</si>
  <si>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</si>
  <si>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</si>
  <si>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</si>
  <si>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</si>
  <si>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</si>
  <si>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</si>
  <si>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</si>
  <si>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</si>
  <si>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</si>
  <si>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</si>
  <si>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</si>
  <si>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</si>
  <si>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</si>
  <si>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</si>
  <si>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</si>
  <si>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</si>
  <si>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</si>
  <si>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</si>
  <si>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</si>
  <si>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</si>
  <si>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</si>
  <si>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</si>
  <si>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</si>
  <si>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</si>
  <si>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</si>
  <si>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</si>
  <si>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</si>
  <si>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</si>
  <si>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</si>
  <si>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</si>
  <si>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</si>
  <si>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</si>
  <si>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</si>
  <si>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</si>
  <si>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</si>
  <si>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</si>
  <si>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</si>
  <si>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</si>
  <si>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</si>
  <si>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</si>
  <si>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</si>
  <si>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</si>
  <si>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</si>
  <si>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</si>
  <si>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</si>
  <si>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</si>
  <si>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</si>
  <si>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</si>
  <si>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</si>
  <si>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</si>
  <si>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</si>
  <si>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</si>
  <si>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</si>
  <si>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</si>
  <si>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</si>
  <si>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</si>
  <si>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</si>
  <si>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</si>
  <si>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</si>
  <si>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</si>
  <si>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</si>
  <si>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</si>
  <si>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</si>
  <si>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</si>
  <si>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</si>
  <si>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</si>
  <si>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</si>
  <si>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</si>
  <si>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</si>
  <si>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</si>
  <si>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</si>
  <si>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</si>
  <si>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</si>
  <si>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</si>
  <si>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</si>
  <si>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</si>
  <si>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</si>
  <si>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</si>
  <si>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</si>
  <si>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</si>
  <si>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</si>
  <si>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</si>
  <si>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</si>
  <si>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</si>
  <si>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</si>
  <si>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</si>
  <si>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</si>
  <si>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</si>
  <si>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</si>
  <si>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</si>
  <si>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</si>
  <si>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</si>
  <si>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</si>
  <si>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</si>
  <si>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</si>
  <si>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</si>
  <si>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</si>
  <si>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</si>
  <si>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</si>
  <si>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</si>
  <si>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</si>
  <si>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</si>
  <si>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</si>
  <si>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</si>
  <si>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</si>
  <si>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</si>
  <si>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</si>
  <si>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</si>
  <si>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</si>
  <si>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</si>
  <si>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</si>
  <si>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</si>
  <si>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</si>
  <si>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</si>
  <si>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</si>
  <si>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</si>
  <si>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</si>
  <si>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</si>
  <si>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</si>
  <si>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</si>
  <si>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</si>
  <si>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</si>
  <si>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</si>
  <si>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</si>
  <si>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</si>
  <si>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</si>
  <si>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</si>
  <si>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</si>
  <si>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</si>
  <si>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</si>
  <si>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</si>
  <si>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</si>
  <si>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</si>
  <si>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</si>
  <si>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</si>
  <si>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</si>
  <si>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</si>
  <si>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</si>
  <si>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</si>
  <si>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</si>
  <si>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</si>
  <si>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</si>
  <si>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</si>
  <si>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</si>
  <si>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</si>
  <si>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</si>
  <si>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</si>
  <si>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</si>
  <si>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</si>
  <si>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</si>
  <si>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</si>
  <si>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</si>
  <si>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</si>
  <si>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</si>
  <si>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</si>
  <si>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</si>
  <si>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</si>
  <si>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</si>
  <si>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</si>
  <si>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</si>
  <si>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</si>
  <si>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</si>
  <si>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</si>
  <si>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</si>
  <si>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</si>
  <si>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</si>
  <si>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</si>
  <si>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</si>
  <si>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</si>
  <si>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</si>
  <si>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</si>
  <si>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</si>
  <si>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</si>
  <si>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</si>
  <si>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</si>
  <si>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</si>
  <si>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</si>
  <si>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</si>
  <si>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</si>
  <si>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</si>
  <si>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</si>
  <si>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</si>
  <si>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</si>
  <si>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</si>
  <si>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</si>
  <si>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</si>
  <si>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</si>
  <si>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</si>
  <si>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</si>
  <si>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</si>
  <si>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</si>
  <si>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</si>
  <si>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</si>
  <si>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</si>
  <si>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</si>
  <si>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</si>
  <si>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</si>
  <si>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</si>
  <si>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</si>
  <si>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</si>
  <si>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</si>
  <si>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</si>
  <si>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</si>
  <si>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</si>
  <si>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</si>
  <si>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</si>
  <si>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</si>
  <si>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</si>
  <si>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</si>
  <si>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</si>
  <si>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</si>
  <si>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</si>
  <si>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</si>
  <si>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</si>
  <si>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</si>
  <si>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</si>
  <si>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</si>
  <si>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</si>
  <si>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</si>
  <si>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</si>
  <si>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</si>
  <si>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</si>
  <si>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</si>
  <si>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</si>
  <si>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</si>
  <si>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</si>
  <si>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</si>
  <si>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</si>
  <si>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</si>
  <si>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</si>
  <si>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</si>
  <si>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</si>
  <si>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</si>
  <si>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</si>
  <si>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</si>
  <si>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</si>
  <si>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</si>
  <si>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</si>
  <si>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</si>
  <si>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</si>
  <si>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</si>
  <si>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</si>
  <si>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</si>
  <si>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</si>
  <si>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</si>
  <si>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</si>
  <si>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</si>
  <si>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</si>
  <si>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</si>
  <si>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</si>
  <si>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</si>
  <si>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</si>
  <si>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</si>
  <si>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</si>
  <si>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</si>
  <si>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</si>
  <si>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</si>
  <si>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</si>
  <si>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</si>
  <si>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</si>
  <si>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</si>
  <si>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</si>
  <si>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</si>
  <si>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</si>
  <si>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</si>
  <si>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</si>
  <si>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</si>
  <si>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</si>
  <si>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</si>
  <si>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</si>
  <si>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</si>
  <si>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</si>
  <si>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</si>
  <si>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</si>
  <si>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</si>
  <si>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</si>
  <si>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</si>
  <si>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</si>
  <si>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</si>
  <si>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</si>
  <si>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</si>
  <si>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</si>
  <si>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</si>
  <si>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</si>
  <si>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</si>
  <si>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</si>
  <si>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</si>
  <si>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</si>
  <si>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</si>
  <si>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</si>
  <si>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</si>
  <si>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</si>
  <si>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</si>
  <si>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</si>
  <si>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</si>
  <si>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</si>
  <si>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</si>
  <si>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</si>
  <si>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</si>
  <si>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</si>
  <si>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</si>
  <si>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</si>
  <si>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</si>
  <si>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</si>
  <si>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</si>
  <si>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</si>
  <si>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</si>
  <si>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</si>
  <si>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</si>
  <si>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</si>
  <si>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</si>
  <si>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</si>
  <si>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</si>
  <si>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</si>
  <si>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</si>
  <si>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</si>
  <si>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</si>
  <si>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</si>
  <si>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</si>
  <si>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</si>
  <si>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</si>
  <si>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</si>
  <si>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</si>
  <si>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</si>
  <si>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</si>
  <si>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</si>
  <si>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</si>
  <si>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</si>
  <si>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</si>
  <si>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</si>
  <si>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</si>
  <si>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</si>
  <si>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</si>
  <si>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</si>
  <si>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</si>
  <si>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</si>
  <si>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</si>
  <si>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</si>
  <si>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</si>
  <si>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</si>
  <si>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</si>
  <si>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</si>
  <si>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</si>
  <si>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</si>
  <si>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</si>
  <si>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</si>
  <si>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</si>
  <si>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</si>
  <si>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</si>
  <si>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</si>
  <si>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</si>
  <si>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</si>
  <si>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</si>
  <si>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</si>
  <si>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</si>
  <si>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</si>
  <si>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</si>
  <si>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</si>
  <si>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</si>
  <si>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</si>
  <si>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</si>
  <si>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</si>
  <si>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</si>
  <si>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</si>
  <si>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</si>
  <si>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</si>
  <si>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</si>
  <si>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</si>
  <si>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</si>
  <si>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</si>
  <si>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</si>
  <si>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</si>
  <si>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</si>
  <si>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</si>
  <si>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</si>
  <si>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</si>
  <si>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</si>
  <si>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</si>
  <si>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</si>
  <si>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</si>
  <si>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</si>
  <si>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</si>
  <si>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</si>
  <si>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</si>
  <si>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</si>
  <si>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</si>
  <si>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</si>
  <si>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</si>
  <si>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</si>
  <si>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</si>
  <si>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</si>
  <si>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</si>
  <si>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</si>
  <si>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</si>
  <si>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</si>
  <si>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</si>
  <si>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</si>
  <si>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</si>
  <si>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</si>
  <si>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</si>
  <si>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</si>
  <si>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</si>
  <si>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</si>
  <si>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</si>
  <si>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</si>
  <si>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</si>
  <si>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</si>
  <si>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</si>
  <si>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</si>
  <si>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</si>
  <si>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</si>
  <si>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</si>
  <si>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</si>
  <si>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</si>
  <si>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</si>
  <si>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</si>
  <si>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</si>
  <si>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</si>
  <si>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</si>
  <si>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</si>
  <si>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</si>
  <si>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</si>
  <si>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</si>
  <si>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</si>
  <si>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</si>
  <si>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</si>
  <si>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</si>
  <si>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</si>
  <si>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</si>
  <si>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</si>
  <si>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</si>
  <si>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</si>
  <si>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</si>
  <si>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</si>
  <si>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</si>
  <si>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</si>
  <si>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</si>
  <si>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</si>
  <si>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</si>
  <si>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</si>
  <si>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</si>
  <si>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</si>
  <si>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</si>
  <si>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</si>
  <si>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</si>
  <si>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</si>
  <si>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</si>
  <si>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</si>
  <si>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</si>
  <si>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</si>
  <si>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</si>
  <si>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</si>
  <si>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</si>
  <si>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</si>
  <si>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</si>
  <si>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</si>
  <si>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</si>
  <si>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</si>
  <si>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</si>
  <si>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</si>
  <si>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</si>
  <si>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</si>
  <si>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</si>
  <si>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</si>
  <si>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</si>
  <si>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</si>
  <si>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</si>
  <si>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</si>
  <si>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</si>
  <si>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</si>
  <si>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</si>
  <si>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</si>
  <si>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</si>
  <si>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</si>
  <si>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</si>
  <si>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</si>
  <si>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</si>
  <si>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</si>
  <si>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</si>
  <si>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</si>
  <si>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</si>
  <si>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</si>
  <si>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</si>
  <si>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</si>
  <si>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</si>
  <si>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</si>
  <si>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</si>
  <si>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</si>
  <si>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</si>
  <si>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</si>
  <si>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</si>
  <si>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</si>
  <si>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</si>
  <si>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</si>
  <si>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</si>
  <si>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</si>
  <si>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</si>
  <si>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</si>
  <si>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</si>
  <si>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</si>
  <si>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</si>
  <si>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</si>
  <si>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</si>
  <si>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</si>
  <si>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</si>
  <si>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</si>
  <si>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</si>
  <si>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</si>
  <si>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</si>
  <si>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</si>
  <si>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</si>
  <si>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</si>
  <si>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</si>
  <si>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</si>
  <si>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</si>
  <si>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</si>
  <si>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</si>
  <si>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</si>
  <si>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</si>
  <si>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</si>
  <si>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</si>
  <si>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</si>
  <si>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</si>
  <si>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</si>
  <si>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</si>
  <si>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</si>
  <si>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</si>
  <si>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</si>
  <si>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</si>
  <si>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</si>
  <si>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</si>
  <si>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</si>
  <si>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</si>
  <si>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</si>
  <si>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</si>
  <si>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</si>
  <si>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</si>
  <si>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</si>
  <si>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</si>
  <si>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</si>
  <si>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</si>
  <si>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</si>
  <si>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</si>
  <si>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</si>
  <si>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</si>
  <si>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</si>
  <si>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</si>
  <si>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</si>
  <si>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</si>
  <si>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</si>
  <si>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</si>
  <si>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</si>
  <si>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</si>
  <si>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</si>
  <si>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</si>
  <si>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</si>
  <si>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</si>
  <si>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</si>
  <si>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</si>
  <si>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</si>
  <si>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</si>
  <si>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</si>
  <si>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</si>
  <si>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</si>
  <si>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</si>
  <si>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</si>
  <si>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</si>
  <si>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</si>
  <si>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</si>
  <si>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</si>
  <si>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</si>
  <si>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</si>
  <si>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</si>
  <si>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</si>
  <si>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</si>
  <si>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</si>
  <si>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</si>
  <si>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</si>
  <si>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</si>
  <si>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</si>
  <si>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</si>
  <si>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</si>
  <si>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</si>
  <si>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</si>
  <si>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</si>
  <si>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</si>
  <si>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</si>
  <si>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</si>
  <si>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</si>
  <si>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</si>
  <si>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</si>
  <si>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</si>
  <si>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</si>
  <si>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</si>
  <si>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</si>
  <si>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</si>
  <si>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</si>
  <si>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</si>
  <si>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</si>
  <si>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</si>
  <si>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</si>
  <si>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</si>
  <si>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</si>
  <si>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</si>
  <si>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</si>
  <si>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</si>
  <si>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</si>
  <si>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</si>
  <si>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</si>
  <si>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</si>
  <si>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</si>
  <si>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</si>
  <si>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</si>
  <si>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</si>
  <si>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</si>
  <si>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</si>
  <si>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</si>
  <si>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</si>
  <si>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</si>
  <si>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</si>
  <si>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</si>
  <si>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</si>
  <si>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</si>
  <si>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</si>
  <si>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</si>
  <si>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</si>
  <si>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</si>
  <si>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</si>
  <si>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</si>
  <si>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</si>
  <si>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</si>
  <si>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</si>
  <si>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</si>
  <si>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</si>
  <si>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</si>
  <si>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</si>
  <si>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</si>
  <si>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</si>
  <si>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</si>
  <si>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</si>
  <si>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</si>
  <si>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</si>
  <si>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</si>
  <si>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</si>
  <si>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</si>
  <si>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</si>
  <si>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</si>
  <si>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</si>
  <si>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</si>
  <si>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</si>
  <si>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</si>
  <si>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</si>
  <si>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</si>
  <si>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</si>
  <si>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</si>
  <si>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</si>
  <si>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</si>
  <si>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</si>
  <si>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</si>
  <si>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</si>
  <si>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</si>
  <si>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</si>
  <si>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</si>
  <si>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</si>
  <si>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</si>
  <si>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</si>
  <si>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</si>
  <si>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</si>
  <si>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</si>
  <si>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</si>
  <si>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</si>
  <si>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</si>
  <si>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</si>
  <si>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</si>
  <si>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</si>
  <si>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</si>
  <si>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</si>
  <si>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</si>
  <si>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</si>
  <si>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</si>
  <si>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</si>
  <si>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</si>
  <si>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</si>
  <si>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</si>
  <si>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</si>
  <si>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</si>
  <si>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</si>
  <si>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</si>
  <si>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</si>
  <si>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</si>
  <si>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</si>
  <si>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</si>
  <si>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</si>
  <si>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</si>
  <si>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</si>
  <si>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</si>
  <si>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</si>
  <si>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</si>
  <si>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</si>
  <si>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</si>
  <si>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</si>
  <si>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</si>
  <si>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</si>
  <si>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</si>
  <si>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</si>
  <si>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</si>
  <si>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</si>
  <si>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</si>
  <si>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</si>
  <si>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</si>
  <si>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</si>
  <si>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</si>
  <si>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</si>
  <si>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</si>
  <si>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</si>
  <si>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</si>
  <si>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</si>
  <si>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</si>
  <si>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</si>
  <si>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</si>
  <si>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</si>
  <si>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</si>
  <si>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</si>
  <si>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</si>
  <si>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</si>
  <si>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</si>
  <si>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</si>
  <si>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</si>
  <si>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</si>
  <si>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</si>
  <si>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</si>
  <si>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</si>
  <si>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</si>
  <si>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</si>
  <si>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</si>
  <si>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</si>
  <si>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</si>
  <si>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</si>
  <si>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</si>
  <si>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</si>
  <si>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</si>
  <si>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</si>
  <si>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</si>
  <si>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</si>
  <si>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</si>
  <si>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</si>
  <si>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</si>
  <si>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</si>
  <si>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</si>
  <si>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</si>
  <si>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</si>
  <si>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</si>
  <si>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</si>
  <si>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</si>
  <si>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</si>
  <si>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</si>
  <si>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</si>
  <si>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</si>
  <si>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</si>
  <si>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</si>
  <si>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</si>
  <si>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</si>
  <si>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</si>
  <si>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</si>
  <si>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</si>
  <si>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</si>
  <si>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</si>
  <si>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</si>
  <si>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</si>
  <si>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</si>
  <si>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</si>
  <si>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</si>
  <si>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</si>
  <si>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</si>
  <si>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</si>
  <si>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</si>
  <si>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</si>
  <si>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</si>
  <si>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</si>
  <si>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</si>
  <si>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</si>
  <si>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</si>
  <si>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</si>
  <si>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</si>
  <si>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</si>
  <si>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</si>
  <si>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</si>
  <si>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</si>
  <si>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</si>
  <si>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</si>
  <si>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</si>
  <si>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</si>
  <si>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</si>
  <si>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</si>
  <si>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</si>
  <si>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</si>
  <si>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</si>
  <si>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</si>
  <si>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</si>
  <si>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</si>
  <si>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</si>
  <si>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</si>
  <si>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</si>
  <si>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</si>
  <si>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</si>
  <si>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</si>
  <si>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</si>
  <si>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</si>
  <si>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</si>
  <si>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</si>
  <si>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</si>
  <si>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</si>
  <si>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</si>
  <si>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</si>
  <si>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</si>
  <si>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</si>
  <si>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</si>
  <si>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</si>
  <si>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</si>
  <si>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</si>
  <si>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</si>
  <si>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</si>
  <si>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</si>
  <si>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</si>
  <si>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</si>
  <si>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</si>
  <si>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</si>
  <si>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</si>
  <si>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</si>
  <si>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</si>
  <si>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</si>
  <si>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</si>
  <si>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</si>
  <si>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</si>
  <si>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</si>
  <si>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</si>
  <si>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</si>
  <si>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</si>
  <si>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</si>
  <si>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</si>
  <si>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</si>
  <si>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</si>
  <si>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</si>
  <si>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</si>
  <si>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</si>
  <si>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</si>
  <si>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</si>
  <si>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</si>
  <si>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</si>
  <si>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</si>
  <si>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</si>
  <si>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</si>
  <si>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</si>
  <si>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</si>
  <si>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</si>
  <si>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</si>
  <si>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</si>
  <si>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</si>
  <si>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</si>
  <si>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</si>
  <si>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</si>
  <si>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</si>
  <si>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</si>
  <si>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</si>
  <si>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</si>
  <si>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</si>
  <si>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</si>
  <si>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</si>
  <si>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</si>
  <si>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</si>
  <si>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</si>
  <si>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</si>
  <si>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</si>
  <si>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</si>
  <si>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</si>
  <si>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</si>
  <si>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</si>
  <si>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</si>
  <si>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</si>
  <si>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</si>
  <si>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</si>
  <si>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</si>
  <si>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</si>
  <si>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</si>
  <si>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</si>
  <si>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</si>
  <si>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</si>
  <si>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</si>
  <si>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</si>
  <si>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</si>
  <si>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</si>
  <si>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</si>
  <si>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</si>
  <si>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</si>
  <si>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</si>
  <si>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</si>
  <si>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</si>
  <si>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</si>
  <si>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</si>
  <si>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</si>
  <si>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</si>
  <si>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</si>
  <si>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</si>
  <si>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</si>
  <si>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</si>
  <si>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</si>
  <si>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</si>
  <si>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</si>
  <si>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</si>
  <si>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</si>
  <si>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</si>
  <si>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</si>
  <si>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</si>
  <si>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</si>
  <si>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</si>
  <si>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</si>
  <si>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</si>
  <si>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</si>
  <si>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</si>
  <si>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</si>
  <si>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</si>
  <si>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</si>
  <si>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</si>
  <si>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</si>
  <si>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</si>
  <si>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</si>
  <si>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</si>
  <si>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</si>
  <si>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</si>
  <si>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</si>
  <si>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</si>
  <si>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</si>
  <si>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</si>
  <si>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</si>
  <si>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</si>
  <si>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</si>
  <si>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</si>
  <si>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</si>
  <si>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</si>
  <si>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</si>
  <si>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</si>
  <si>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</si>
  <si>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</si>
  <si>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</si>
  <si>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</si>
  <si>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</si>
  <si>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</si>
  <si>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</si>
  <si>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</si>
  <si>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</si>
  <si>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</si>
  <si>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</si>
  <si>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</si>
  <si>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</si>
  <si>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</si>
  <si>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</si>
  <si>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</si>
  <si>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</si>
  <si>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</si>
  <si>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</si>
  <si>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</si>
  <si>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</si>
  <si>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</si>
  <si>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</si>
  <si>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</si>
  <si>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</si>
  <si>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</si>
  <si>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</si>
  <si>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</si>
  <si>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</si>
  <si>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</si>
  <si>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</si>
  <si>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</si>
  <si>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</si>
  <si>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</si>
  <si>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</si>
  <si>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</si>
  <si>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</si>
  <si>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</si>
  <si>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</si>
  <si>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</si>
  <si>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</si>
  <si>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</si>
  <si>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</si>
  <si>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</si>
  <si>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</si>
  <si>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</si>
  <si>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</si>
  <si>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</si>
  <si>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</si>
  <si>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</si>
  <si>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</si>
  <si>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</si>
  <si>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</si>
  <si>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</si>
  <si>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</si>
  <si>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</si>
  <si>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</si>
  <si>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</si>
  <si>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</si>
  <si>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</si>
  <si>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</si>
  <si>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</si>
  <si>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</si>
  <si>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</si>
  <si>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</si>
  <si>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</si>
  <si>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</si>
  <si>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</si>
  <si>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</si>
  <si>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</si>
  <si>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</si>
  <si>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</si>
  <si>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</si>
  <si>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</si>
  <si>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</si>
  <si>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</si>
  <si>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</si>
  <si>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</si>
  <si>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</si>
  <si>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</si>
  <si>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</si>
  <si>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</si>
  <si>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</si>
  <si>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</si>
  <si>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</si>
  <si>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</si>
  <si>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</si>
  <si>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</si>
  <si>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</si>
  <si>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</si>
  <si>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</si>
  <si>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</si>
  <si>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</si>
  <si>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</si>
  <si>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</si>
  <si>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</si>
  <si>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</si>
  <si>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</si>
  <si>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</si>
  <si>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</si>
  <si>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</si>
  <si>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</si>
  <si>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</si>
  <si>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</si>
  <si>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</si>
  <si>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</si>
  <si>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</si>
  <si>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</si>
  <si>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</si>
  <si>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</si>
  <si>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</si>
  <si>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</si>
  <si>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</si>
  <si>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</si>
  <si>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</si>
  <si>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</si>
  <si>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</si>
  <si>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</si>
  <si>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</si>
  <si>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</si>
  <si>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</si>
  <si>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</si>
  <si>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</si>
  <si>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</si>
  <si>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</si>
  <si>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</si>
  <si>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</si>
  <si>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</si>
  <si>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</si>
  <si>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</si>
  <si>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</si>
  <si>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</si>
  <si>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</si>
  <si>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</si>
  <si>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</si>
  <si>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</si>
  <si>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</si>
  <si>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</si>
  <si>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</si>
  <si>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</si>
  <si>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</si>
  <si>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</si>
  <si>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</si>
  <si>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</si>
  <si>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</si>
  <si>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</si>
  <si>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</si>
  <si>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</si>
  <si>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</si>
  <si>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</si>
  <si>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</si>
  <si>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</si>
  <si>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</si>
  <si>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</si>
  <si>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</si>
  <si>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</si>
  <si>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</si>
  <si>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</si>
  <si>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</si>
  <si>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</si>
  <si>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</si>
  <si>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</si>
  <si>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</si>
  <si>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</si>
  <si>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</si>
  <si>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</si>
  <si>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</si>
  <si>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</si>
  <si>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</si>
  <si>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</si>
  <si>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</si>
  <si>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</si>
  <si>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</si>
  <si>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</si>
  <si>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</si>
  <si>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</si>
  <si>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</si>
  <si>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</si>
  <si>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</si>
  <si>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</si>
  <si>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</si>
  <si>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</si>
  <si>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</si>
  <si>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</si>
  <si>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</si>
  <si>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</si>
  <si>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</si>
  <si>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</si>
  <si>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</si>
  <si>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</si>
  <si>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</si>
  <si>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</si>
  <si>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</si>
  <si>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</si>
  <si>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</si>
  <si>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</si>
  <si>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</si>
  <si>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</si>
  <si>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</si>
  <si>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</si>
  <si>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</si>
  <si>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</si>
  <si>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</si>
  <si>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</si>
  <si>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</si>
  <si>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</si>
  <si>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</si>
  <si>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</si>
  <si>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</si>
  <si>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</si>
  <si>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</si>
  <si>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</si>
  <si>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</si>
  <si>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</si>
  <si>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</si>
  <si>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</si>
  <si>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</si>
  <si>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</si>
  <si>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</si>
  <si>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</si>
  <si>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</si>
  <si>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</si>
  <si>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</si>
  <si>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</si>
  <si>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</si>
  <si>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</si>
  <si>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</si>
  <si>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</si>
  <si>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</si>
  <si>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</si>
  <si>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</si>
  <si>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</si>
  <si>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</si>
  <si>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</si>
  <si>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</si>
  <si>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</si>
  <si>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</si>
  <si>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</si>
  <si>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</si>
  <si>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</si>
  <si>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</si>
  <si>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</si>
  <si>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</si>
  <si>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</si>
  <si>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</si>
  <si>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</si>
  <si>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</si>
  <si>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</si>
  <si>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</si>
  <si>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</si>
  <si>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</si>
  <si>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</si>
  <si>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</si>
  <si>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</si>
  <si>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</si>
  <si>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</si>
  <si>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</si>
  <si>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</si>
  <si>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</si>
  <si>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</si>
  <si>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</si>
  <si>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</si>
  <si>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</si>
  <si>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</si>
  <si>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</si>
  <si>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</si>
  <si>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</si>
  <si>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</si>
  <si>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</si>
  <si>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</si>
  <si>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</si>
  <si>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</si>
  <si>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</si>
  <si>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</si>
  <si>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</si>
  <si>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</si>
  <si>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</si>
  <si>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</si>
  <si>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</si>
  <si>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</si>
  <si>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</si>
  <si>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</si>
  <si>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</si>
  <si>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</si>
  <si>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</si>
  <si>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</si>
  <si>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</si>
  <si>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</si>
  <si>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</si>
  <si>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</si>
  <si>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</si>
  <si>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</si>
  <si>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</si>
  <si>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</si>
  <si>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</si>
  <si>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</si>
  <si>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</si>
  <si>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</si>
  <si>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</si>
  <si>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</si>
  <si>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</si>
  <si>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</si>
  <si>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</si>
  <si>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</si>
  <si>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</si>
  <si>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</si>
  <si>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</si>
  <si>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</si>
  <si>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</si>
  <si>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</si>
  <si>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</si>
  <si>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</si>
  <si>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</si>
  <si>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</si>
  <si>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</si>
  <si>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</si>
  <si>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</si>
  <si>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</si>
  <si>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</si>
  <si>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</si>
  <si>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</si>
  <si>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</si>
  <si>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</si>
  <si>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</si>
  <si>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</si>
  <si>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</si>
  <si>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</si>
  <si>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</si>
  <si>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</si>
  <si>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</si>
  <si>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</si>
  <si>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</si>
  <si>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</si>
  <si>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</si>
  <si>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</si>
  <si>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</si>
  <si>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</si>
  <si>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</si>
  <si>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</si>
  <si>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</si>
  <si>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</si>
  <si>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</si>
  <si>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</si>
  <si>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</si>
  <si>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</si>
  <si>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</si>
  <si>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</si>
  <si>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</si>
  <si>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</si>
  <si>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</si>
  <si>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</si>
  <si>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</si>
  <si>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</si>
  <si>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</si>
  <si>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</si>
  <si>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</si>
  <si>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</si>
  <si>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</si>
  <si>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</si>
  <si>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</si>
  <si>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</si>
  <si>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</si>
  <si>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</si>
  <si>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</si>
  <si>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</si>
  <si>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</si>
  <si>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</si>
  <si>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</si>
  <si>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</si>
  <si>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</si>
  <si>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</si>
  <si>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</si>
  <si>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</si>
  <si>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</si>
  <si>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</si>
  <si>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</si>
  <si>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</si>
  <si>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</si>
  <si>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</si>
  <si>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</si>
  <si>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</si>
  <si>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</si>
  <si>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</si>
  <si>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</si>
  <si>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</si>
  <si>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</si>
  <si>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</si>
  <si>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</si>
  <si>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</si>
  <si>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</si>
  <si>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</si>
  <si>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</si>
  <si>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</si>
  <si>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</si>
  <si>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</si>
  <si>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</si>
  <si>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</si>
  <si>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</si>
  <si>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</si>
  <si>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</si>
  <si>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</si>
  <si>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</si>
  <si>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</si>
  <si>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</si>
  <si>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</si>
  <si>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</si>
  <si>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</si>
  <si>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</si>
  <si>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</si>
  <si>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</si>
  <si>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</si>
  <si>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</si>
  <si>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</si>
  <si>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</si>
  <si>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</si>
  <si>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</si>
  <si>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</si>
  <si>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</si>
  <si>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</si>
  <si>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</si>
  <si>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</si>
  <si>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</si>
  <si>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</si>
  <si>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</si>
  <si>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</si>
  <si>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</si>
  <si>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</si>
  <si>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</si>
  <si>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</si>
  <si>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</si>
  <si>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</si>
  <si>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</si>
  <si>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</si>
  <si>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</si>
  <si>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</si>
  <si>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</si>
  <si>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</si>
  <si>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</si>
  <si>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</si>
  <si>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</si>
  <si>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</si>
  <si>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</si>
  <si>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</si>
  <si>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</si>
  <si>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</si>
  <si>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</si>
  <si>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</si>
  <si>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</si>
  <si>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</si>
  <si>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</si>
  <si>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</si>
  <si>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</si>
  <si>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</si>
  <si>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</si>
  <si>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</si>
  <si>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</si>
  <si>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</si>
  <si>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</si>
  <si>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</si>
  <si>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</si>
  <si>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</si>
  <si>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</si>
  <si>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</si>
  <si>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</si>
  <si>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</si>
  <si>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</si>
  <si>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</si>
  <si>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</si>
  <si>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</si>
  <si>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</si>
  <si>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</si>
  <si>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</si>
  <si>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</si>
  <si>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</si>
  <si>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</si>
  <si>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</si>
  <si>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</si>
  <si>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</si>
  <si>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</si>
  <si>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</si>
  <si>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</si>
  <si>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</si>
  <si>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</si>
  <si>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</si>
  <si>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</si>
  <si>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</si>
  <si>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</si>
  <si>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</si>
  <si>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</si>
  <si>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</si>
  <si>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</si>
  <si>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</si>
  <si>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</si>
  <si>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</si>
  <si>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</si>
  <si>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</si>
  <si>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</si>
  <si>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</si>
  <si>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</si>
  <si>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</si>
  <si>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</si>
  <si>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</si>
  <si>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</si>
  <si>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</si>
  <si>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</si>
  <si>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</si>
  <si>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</si>
  <si>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</si>
  <si>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</si>
  <si>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</si>
  <si>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</si>
  <si>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</si>
  <si>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</si>
  <si>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</si>
  <si>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</si>
  <si>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</si>
  <si>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</si>
  <si>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</si>
  <si>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</si>
  <si>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</si>
  <si>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</si>
  <si>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</si>
  <si>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</si>
  <si>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</si>
  <si>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</si>
  <si>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</si>
  <si>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</si>
  <si>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</si>
  <si>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</si>
  <si>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</si>
  <si>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</si>
  <si>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</si>
  <si>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</si>
  <si>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</si>
  <si>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</si>
  <si>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</si>
  <si>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</si>
  <si>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</si>
  <si>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</si>
  <si>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</si>
  <si>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</si>
  <si>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</si>
  <si>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</si>
  <si>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</si>
  <si>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</si>
  <si>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</si>
  <si>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</si>
  <si>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</si>
  <si>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</si>
  <si>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</si>
  <si>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</si>
  <si>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</si>
  <si>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</si>
  <si>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</si>
  <si>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</si>
  <si>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</si>
  <si>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</si>
  <si>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</si>
  <si>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</si>
  <si>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</si>
  <si>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</si>
  <si>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</si>
  <si>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</si>
  <si>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</si>
  <si>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</si>
  <si>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</si>
  <si>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</si>
  <si>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</si>
  <si>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</si>
  <si>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</si>
  <si>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</si>
  <si>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</si>
  <si>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</si>
  <si>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</si>
  <si>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</si>
  <si>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</si>
  <si>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</si>
  <si>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</si>
  <si>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</si>
  <si>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</si>
  <si>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</si>
  <si>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</si>
  <si>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</si>
  <si>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</si>
  <si>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</si>
  <si>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</si>
  <si>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</si>
  <si>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</si>
  <si>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</si>
  <si>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</si>
  <si>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</si>
  <si>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</si>
  <si>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</si>
  <si>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</si>
  <si>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</si>
  <si>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</si>
  <si>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</si>
  <si>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</si>
  <si>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</si>
  <si>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</si>
  <si>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</si>
  <si>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</si>
  <si>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</si>
  <si>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</si>
  <si>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</si>
  <si>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</si>
  <si>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</si>
  <si>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</si>
  <si>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</si>
  <si>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</si>
  <si>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</si>
  <si>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</si>
  <si>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</si>
  <si>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</si>
  <si>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</si>
  <si>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</si>
  <si>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</si>
  <si>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</si>
  <si>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</si>
  <si>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</si>
  <si>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</si>
  <si>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</si>
  <si>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</si>
  <si>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</si>
  <si>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</si>
  <si>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</si>
  <si>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</si>
  <si>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</si>
  <si>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</si>
  <si>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</si>
  <si>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</si>
  <si>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</si>
  <si>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</si>
  <si>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</si>
  <si>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</si>
  <si>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</si>
  <si>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</si>
  <si>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</si>
  <si>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</si>
  <si>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</si>
  <si>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</si>
  <si>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</si>
  <si>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</si>
  <si>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</si>
  <si>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</si>
  <si>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</si>
  <si>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</si>
  <si>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</si>
  <si>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</si>
  <si>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</si>
  <si>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</si>
  <si>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</si>
  <si>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</si>
  <si>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</si>
  <si>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</si>
  <si>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</si>
  <si>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</si>
  <si>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</si>
  <si>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</si>
  <si>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</si>
  <si>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</si>
  <si>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</si>
  <si>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</si>
  <si>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</si>
  <si>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</si>
  <si>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</si>
  <si>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</si>
  <si>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</si>
  <si>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</si>
  <si>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</si>
  <si>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</si>
  <si>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</si>
  <si>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</si>
  <si>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</si>
  <si>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</si>
  <si>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</si>
  <si>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</si>
  <si>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</si>
  <si>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</si>
  <si>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</si>
  <si>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</si>
  <si>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</si>
  <si>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</si>
  <si>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</si>
  <si>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</si>
  <si>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</si>
  <si>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</si>
  <si>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</si>
  <si>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</si>
  <si>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</si>
  <si>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</si>
  <si>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</si>
  <si>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</si>
  <si>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</si>
  <si>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</si>
  <si>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</si>
  <si>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</si>
  <si>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</si>
  <si>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</si>
  <si>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</si>
  <si>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</si>
  <si>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</si>
  <si>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</si>
  <si>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</si>
  <si>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</si>
  <si>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</si>
  <si>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</si>
  <si>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</si>
  <si>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</si>
  <si>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</si>
  <si>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</si>
  <si>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</si>
  <si>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</si>
  <si>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</si>
  <si>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</si>
  <si>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</si>
  <si>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</si>
  <si>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</si>
  <si>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</si>
  <si>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</si>
  <si>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</si>
  <si>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</si>
  <si>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</si>
  <si>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</si>
  <si>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</si>
  <si>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</si>
  <si>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</si>
  <si>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</si>
  <si>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</si>
  <si>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</si>
  <si>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</si>
  <si>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</si>
  <si>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</si>
  <si>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</si>
  <si>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</si>
  <si>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</si>
  <si>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</si>
  <si>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</si>
  <si>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</si>
  <si>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</si>
  <si>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</si>
  <si>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</si>
  <si>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</si>
  <si>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</si>
  <si>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</si>
  <si>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</si>
  <si>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</si>
  <si>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</si>
  <si>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</si>
  <si>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</si>
  <si>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</si>
  <si>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</si>
  <si>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</si>
  <si>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</si>
  <si>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</si>
  <si>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</si>
  <si>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</si>
  <si>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</si>
  <si>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</si>
  <si>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</si>
  <si>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</si>
  <si>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</si>
  <si>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</si>
  <si>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</si>
  <si>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</si>
  <si>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</si>
  <si>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</si>
  <si>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</si>
  <si>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</si>
  <si>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</si>
  <si>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</si>
  <si>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</si>
  <si>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</si>
  <si>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</si>
  <si>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</si>
  <si>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</si>
  <si>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</si>
  <si>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</si>
  <si>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</si>
  <si>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</si>
  <si>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</si>
  <si>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</si>
  <si>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</si>
  <si>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</si>
  <si>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</si>
  <si>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</si>
  <si>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</si>
  <si>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</si>
  <si>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</si>
  <si>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</si>
  <si>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</si>
  <si>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</si>
  <si>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</si>
  <si>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</si>
  <si>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</si>
  <si>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</si>
  <si>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</si>
  <si>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</si>
  <si>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</si>
  <si>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</si>
  <si>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</si>
  <si>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</si>
  <si>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</si>
  <si>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</si>
  <si>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</si>
  <si>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</si>
  <si>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</si>
  <si>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</si>
  <si>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</si>
  <si>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</si>
  <si>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</si>
  <si>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</si>
  <si>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</si>
  <si>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</si>
  <si>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</si>
  <si>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</si>
  <si>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</si>
  <si>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</si>
  <si>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</si>
  <si>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</si>
  <si>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</si>
  <si>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</si>
  <si>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</si>
  <si>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</si>
  <si>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</si>
  <si>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</si>
  <si>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</si>
  <si>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</si>
  <si>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</si>
  <si>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</si>
  <si>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</si>
  <si>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</si>
  <si>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</si>
  <si>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</si>
  <si>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</si>
  <si>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</si>
  <si>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</si>
  <si>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</si>
  <si>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</si>
  <si>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</si>
  <si>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</si>
  <si>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</si>
  <si>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</si>
  <si>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</si>
  <si>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</si>
  <si>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</si>
  <si>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</si>
  <si>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</si>
  <si>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</si>
  <si>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</si>
  <si>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</si>
  <si>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</si>
  <si>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</si>
  <si>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</si>
  <si>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</si>
  <si>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</si>
  <si>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</si>
  <si>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</si>
  <si>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</si>
  <si>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</si>
  <si>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</si>
  <si>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</si>
  <si>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</si>
  <si>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</si>
  <si>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</si>
  <si>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</si>
  <si>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</si>
  <si>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</si>
  <si>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</si>
  <si>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</si>
  <si>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</si>
  <si>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</si>
  <si>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</si>
  <si>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</si>
  <si>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</si>
  <si>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</si>
  <si>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</si>
  <si>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</si>
  <si>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</si>
  <si>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</si>
  <si>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</si>
  <si>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</si>
  <si>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</si>
  <si>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</si>
  <si>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</si>
  <si>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</si>
  <si>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</si>
  <si>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</si>
  <si>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</si>
  <si>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</si>
  <si>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</si>
  <si>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</si>
  <si>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</si>
  <si>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</si>
  <si>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</si>
  <si>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</si>
  <si>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</si>
  <si>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</si>
  <si>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</si>
  <si>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</si>
  <si>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</si>
  <si>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</si>
  <si>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</si>
  <si>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</si>
  <si>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</si>
  <si>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</si>
  <si>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</si>
  <si>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</si>
  <si>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</si>
  <si>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</si>
  <si>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</si>
  <si>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</si>
  <si>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</si>
  <si>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</si>
  <si>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</si>
  <si>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</si>
  <si>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</si>
  <si>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</si>
  <si>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</si>
  <si>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</si>
  <si>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</si>
  <si>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</si>
  <si>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</si>
  <si>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</si>
  <si>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</si>
  <si>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</si>
  <si>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</si>
  <si>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</si>
  <si>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</si>
  <si>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</si>
  <si>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</si>
  <si>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</si>
  <si>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</si>
  <si>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</si>
  <si>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</si>
  <si>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</si>
  <si>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</si>
  <si>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</si>
  <si>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</si>
  <si>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</si>
  <si>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</si>
  <si>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</si>
  <si>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</si>
  <si>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</si>
  <si>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</si>
  <si>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</si>
  <si>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</si>
  <si>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</si>
  <si>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</si>
  <si>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</si>
  <si>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</si>
  <si>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</si>
  <si>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</si>
  <si>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</si>
  <si>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</si>
  <si>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</si>
  <si>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</si>
  <si>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</si>
  <si>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</si>
  <si>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</si>
  <si>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</si>
  <si>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</si>
  <si>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</si>
  <si>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</si>
  <si>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</si>
  <si>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</si>
  <si>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</si>
  <si>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</si>
  <si>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</si>
  <si>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</si>
  <si>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</si>
  <si>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</si>
  <si>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</si>
  <si>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</si>
  <si>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</si>
  <si>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</si>
  <si>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</si>
  <si>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</si>
  <si>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</si>
  <si>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</si>
  <si>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</si>
  <si>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</si>
  <si>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</si>
  <si>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</si>
  <si>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</si>
  <si>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</si>
  <si>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</si>
  <si>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</si>
  <si>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</si>
  <si>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</si>
  <si>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</si>
  <si>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</si>
  <si>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</si>
  <si>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</si>
  <si>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</si>
  <si>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</si>
  <si>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</si>
  <si>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</si>
  <si>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</si>
  <si>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</si>
  <si>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</si>
  <si>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</si>
  <si>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</si>
  <si>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</si>
  <si>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</si>
  <si>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</si>
  <si>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</si>
  <si>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</si>
  <si>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</si>
  <si>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</si>
  <si>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</si>
  <si>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</si>
  <si>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</si>
  <si>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</si>
  <si>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</si>
  <si>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</si>
  <si>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</si>
  <si>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</si>
  <si>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</si>
  <si>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</si>
  <si>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</si>
  <si>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</si>
  <si>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</si>
  <si>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</si>
  <si>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</si>
  <si>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</si>
  <si>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</si>
  <si>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</si>
  <si>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</si>
  <si>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</si>
  <si>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</si>
  <si>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</si>
  <si>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</si>
  <si>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</si>
  <si>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</si>
  <si>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</si>
  <si>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</si>
  <si>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</si>
  <si>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</si>
  <si>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</si>
  <si>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</si>
  <si>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</si>
  <si>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</si>
  <si>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</si>
  <si>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</si>
  <si>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</si>
  <si>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</si>
  <si>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</si>
  <si>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</si>
  <si>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</si>
  <si>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</si>
  <si>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</si>
  <si>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</si>
  <si>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</si>
  <si>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</si>
  <si>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</si>
  <si>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</si>
  <si>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</si>
  <si>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</si>
  <si>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</si>
  <si>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</si>
  <si>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</si>
  <si>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</si>
  <si>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</si>
  <si>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</si>
  <si>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</si>
  <si>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</si>
  <si>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</si>
  <si>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</si>
  <si>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</si>
  <si>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</si>
  <si>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</si>
  <si>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</si>
  <si>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</si>
  <si>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</si>
  <si>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</si>
  <si>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</si>
  <si>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</si>
  <si>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</si>
  <si>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</si>
  <si>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</si>
  <si>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</si>
  <si>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</si>
  <si>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</si>
  <si>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</si>
  <si>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</si>
  <si>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</si>
  <si>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</si>
  <si>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</si>
  <si>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</si>
  <si>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</si>
  <si>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</si>
  <si>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</si>
  <si>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</si>
  <si>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</si>
  <si>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</si>
  <si>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</si>
  <si>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</si>
  <si>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</si>
  <si>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</si>
  <si>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</si>
  <si>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</si>
  <si>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</si>
  <si>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</si>
  <si>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</si>
  <si>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</si>
  <si>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</si>
  <si>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</si>
  <si>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</si>
  <si>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</si>
  <si>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</si>
  <si>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</si>
  <si>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</si>
  <si>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</si>
  <si>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</si>
  <si>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</si>
  <si>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</si>
  <si>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</si>
  <si>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</si>
  <si>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</si>
  <si>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</si>
  <si>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</si>
  <si>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</si>
  <si>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</si>
  <si>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</si>
  <si>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</si>
  <si>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</si>
  <si>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</si>
  <si>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</si>
  <si>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</si>
  <si>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</si>
  <si>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</si>
  <si>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</si>
  <si>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</si>
  <si>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</si>
  <si>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</si>
  <si>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</si>
  <si>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</si>
  <si>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</si>
  <si>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</si>
  <si>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</si>
  <si>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</si>
  <si>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</si>
  <si>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</si>
  <si>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</si>
  <si>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</si>
  <si>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</si>
  <si>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</si>
  <si>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</si>
  <si>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</si>
  <si>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</si>
  <si>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</si>
  <si>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</si>
  <si>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</si>
  <si>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</si>
  <si>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</si>
  <si>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</si>
  <si>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</si>
  <si>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</si>
  <si>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</si>
  <si>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</si>
  <si>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</si>
  <si>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</si>
  <si>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</si>
  <si>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</si>
  <si>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</si>
  <si>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</si>
  <si>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</si>
  <si>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</si>
  <si>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</si>
  <si>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</si>
  <si>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</si>
  <si>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</si>
  <si>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</si>
  <si>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</si>
  <si>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</si>
  <si>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</si>
  <si>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</si>
  <si>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</si>
  <si>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</si>
  <si>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</si>
  <si>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</si>
  <si>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</si>
  <si>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</si>
  <si>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</si>
  <si>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</si>
  <si>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</si>
  <si>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</si>
  <si>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</si>
  <si>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</si>
  <si>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</si>
  <si>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</si>
  <si>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</si>
  <si>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</si>
  <si>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</si>
  <si>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</si>
  <si>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</si>
  <si>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</si>
  <si>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</si>
  <si>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</si>
  <si>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</si>
  <si>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</si>
  <si>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</si>
  <si>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</si>
  <si>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</si>
  <si>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</si>
  <si>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</si>
  <si>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</si>
  <si>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</si>
  <si>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</si>
  <si>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</si>
  <si>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</si>
  <si>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</si>
  <si>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</si>
  <si>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</si>
  <si>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</si>
  <si>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</si>
  <si>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</si>
  <si>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</si>
  <si>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</si>
  <si>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</si>
  <si>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</si>
  <si>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</si>
  <si>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</si>
  <si>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</si>
  <si>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</si>
  <si>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</si>
  <si>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</si>
  <si>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</si>
  <si>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</si>
  <si>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</si>
  <si>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</si>
  <si>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</si>
  <si>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</si>
  <si>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</si>
  <si>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</si>
  <si>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</si>
  <si>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</si>
  <si>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</si>
  <si>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</si>
  <si>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</si>
  <si>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</si>
  <si>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</si>
  <si>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</si>
  <si>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</si>
  <si>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</si>
  <si>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</si>
  <si>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</si>
  <si>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</si>
  <si>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</si>
  <si>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</si>
  <si>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</si>
  <si>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</si>
  <si>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</si>
  <si>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</si>
  <si>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</si>
  <si>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</si>
  <si>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</si>
  <si>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</si>
  <si>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</si>
  <si>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</si>
  <si>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</si>
  <si>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</si>
  <si>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</si>
  <si>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</si>
  <si>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</si>
  <si>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</si>
  <si>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</si>
  <si>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</si>
  <si>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</si>
  <si>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</si>
  <si>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</si>
  <si>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</si>
  <si>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</si>
  <si>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</si>
  <si>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</si>
  <si>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</si>
  <si>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</si>
  <si>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</si>
  <si>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</si>
  <si>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</si>
  <si>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</si>
  <si>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</si>
  <si>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</si>
  <si>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</si>
  <si>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</si>
  <si>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</si>
  <si>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</si>
  <si>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</si>
  <si>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</si>
  <si>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</si>
  <si>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</si>
  <si>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</si>
  <si>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</si>
  <si>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</si>
  <si>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</si>
  <si>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</si>
  <si>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</si>
  <si>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</si>
  <si>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</si>
  <si>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</si>
  <si>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</si>
  <si>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</si>
  <si>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</si>
  <si>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</si>
  <si>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</si>
  <si>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</si>
  <si>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</si>
  <si>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</si>
  <si>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</si>
  <si>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</si>
  <si>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</si>
  <si>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</si>
  <si>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</si>
  <si>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</si>
  <si>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</si>
  <si>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</si>
  <si>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</si>
  <si>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</si>
  <si>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</si>
  <si>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</si>
  <si>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</si>
  <si>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</si>
  <si>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</si>
  <si>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</si>
  <si>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</si>
  <si>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</si>
  <si>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</si>
  <si>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</si>
  <si>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</si>
  <si>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</si>
  <si>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</si>
  <si>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</si>
  <si>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</si>
  <si>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</si>
  <si>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</si>
  <si>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</si>
  <si>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</si>
  <si>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</si>
  <si>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</si>
  <si>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</si>
  <si>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</si>
  <si>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</si>
  <si>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</si>
  <si>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</si>
  <si>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</si>
  <si>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</si>
  <si>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</si>
  <si>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</si>
  <si>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</si>
  <si>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</si>
  <si>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</si>
  <si>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</si>
  <si>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</si>
  <si>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</si>
  <si>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</si>
  <si>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</si>
  <si>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</si>
  <si>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</si>
  <si>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</si>
  <si>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</si>
  <si>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</si>
  <si>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</si>
  <si>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</si>
  <si>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</si>
  <si>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</si>
  <si>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</si>
  <si>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</si>
  <si>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</si>
  <si>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</si>
  <si>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</si>
  <si>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</si>
  <si>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</si>
  <si>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</si>
  <si>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</si>
  <si>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</si>
  <si>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</si>
  <si>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</si>
  <si>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</si>
  <si>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</si>
  <si>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</si>
  <si>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</si>
  <si>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</si>
  <si>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</si>
  <si>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</si>
  <si>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</si>
  <si>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</si>
  <si>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</si>
  <si>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</si>
  <si>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</si>
  <si>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</si>
  <si>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</si>
  <si>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</si>
  <si>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</si>
  <si>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</si>
  <si>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</si>
  <si>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</si>
  <si>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</si>
  <si>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</si>
  <si>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</si>
  <si>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</si>
  <si>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</si>
  <si>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</si>
  <si>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</si>
  <si>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</si>
  <si>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</si>
  <si>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</si>
  <si>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</si>
  <si>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</si>
  <si>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</si>
  <si>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</si>
  <si>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</si>
  <si>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</si>
  <si>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</si>
  <si>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</si>
  <si>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</si>
  <si>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</si>
  <si>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</si>
  <si>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</si>
  <si>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</si>
  <si>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</si>
  <si>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</si>
  <si>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</si>
  <si>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</si>
  <si>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</si>
  <si>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</si>
  <si>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</si>
  <si>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</si>
  <si>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</si>
  <si>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</si>
  <si>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</si>
  <si>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</si>
  <si>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</si>
  <si>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</si>
  <si>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</si>
  <si>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</si>
  <si>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</si>
  <si>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</si>
  <si>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</si>
  <si>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</si>
  <si>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</si>
  <si>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</si>
  <si>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</si>
  <si>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</si>
  <si>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</si>
  <si>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</si>
  <si>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</si>
  <si>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</si>
  <si>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</si>
  <si>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</si>
  <si>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</si>
  <si>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</si>
  <si>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</si>
  <si>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</si>
  <si>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</si>
  <si>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</si>
  <si>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</si>
  <si>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</si>
  <si>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</si>
  <si>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</si>
  <si>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</si>
  <si>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</si>
  <si>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</si>
  <si>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</si>
  <si>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</si>
  <si>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</si>
  <si>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</si>
  <si>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</si>
  <si>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</si>
  <si>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</si>
  <si>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</si>
  <si>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</si>
  <si>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</si>
  <si>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</si>
  <si>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</si>
  <si>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</si>
  <si>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</si>
  <si>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</si>
  <si>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</si>
  <si>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</si>
  <si>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</si>
  <si>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</si>
  <si>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</si>
  <si>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</si>
  <si>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</si>
  <si>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</si>
  <si>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</si>
  <si>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</si>
  <si>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</si>
  <si>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</si>
  <si>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</si>
  <si>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</si>
  <si>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</si>
  <si>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</si>
  <si>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</si>
  <si>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</si>
  <si>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</si>
  <si>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</si>
  <si>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</si>
  <si>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</si>
  <si>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</si>
  <si>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</si>
  <si>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</si>
  <si>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</si>
  <si>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</si>
  <si>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</si>
  <si>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</si>
  <si>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</si>
  <si>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</si>
  <si>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</si>
  <si>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</si>
  <si>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</si>
  <si>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</si>
  <si>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</si>
  <si>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</si>
  <si>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</si>
  <si>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</si>
  <si>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</si>
  <si>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</si>
  <si>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</si>
  <si>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</si>
  <si>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</si>
  <si>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</si>
  <si>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</si>
  <si>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</si>
  <si>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</si>
  <si>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</si>
  <si>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</si>
  <si>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</si>
  <si>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</si>
  <si>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</si>
  <si>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</si>
  <si>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</si>
  <si>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</si>
  <si>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</si>
  <si>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</si>
  <si>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</si>
  <si>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</si>
  <si>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</si>
  <si>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</si>
  <si>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</si>
  <si>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</si>
  <si>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</si>
  <si>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</si>
  <si>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</si>
  <si>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</si>
  <si>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</si>
  <si>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</si>
  <si>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</si>
  <si>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</si>
  <si>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</si>
  <si>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</si>
  <si>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</si>
  <si>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</si>
  <si>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</si>
  <si>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</si>
  <si>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</si>
  <si>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</si>
  <si>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</si>
  <si>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</si>
  <si>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</si>
  <si>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</si>
  <si>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</si>
  <si>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</si>
  <si>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</si>
  <si>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</si>
  <si>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</si>
  <si>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</si>
  <si>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</si>
  <si>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</si>
  <si>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</si>
  <si>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</si>
  <si>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</si>
  <si>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</si>
  <si>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</si>
  <si>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</si>
  <si>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</si>
  <si>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</si>
  <si>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</si>
  <si>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</si>
  <si>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</si>
  <si>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</si>
  <si>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</si>
  <si>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</si>
  <si>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</si>
  <si>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</si>
  <si>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</si>
  <si>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</si>
  <si>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</si>
  <si>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</si>
  <si>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</si>
  <si>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</si>
  <si>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</si>
  <si>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</si>
  <si>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</si>
  <si>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</si>
  <si>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</si>
  <si>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</si>
  <si>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</si>
  <si>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</si>
  <si>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</si>
  <si>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</si>
  <si>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</si>
  <si>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</si>
  <si>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</si>
  <si>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</si>
  <si>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</si>
  <si>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</si>
  <si>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</si>
  <si>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</si>
  <si>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</si>
  <si>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</si>
  <si>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</si>
  <si>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</si>
  <si>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</si>
  <si>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</si>
  <si>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</si>
  <si>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</si>
  <si>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</si>
  <si>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</si>
  <si>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</si>
  <si>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</si>
  <si>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</si>
  <si>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</si>
  <si>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</si>
  <si>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</si>
  <si>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</si>
  <si>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</si>
  <si>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</si>
  <si>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</si>
  <si>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</si>
  <si>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</si>
  <si>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</si>
  <si>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</si>
  <si>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</si>
  <si>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</si>
  <si>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</si>
  <si>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</si>
  <si>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</si>
  <si>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</si>
  <si>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</si>
  <si>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</si>
  <si>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</si>
  <si>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</si>
  <si>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</si>
  <si>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</si>
  <si>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</si>
  <si>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</si>
  <si>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</si>
  <si>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</si>
  <si>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</si>
  <si>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</si>
  <si>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</si>
  <si>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</si>
  <si>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</si>
  <si>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</si>
  <si>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</si>
  <si>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</si>
  <si>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</si>
  <si>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</si>
  <si>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</si>
  <si>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</si>
  <si>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</si>
  <si>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</si>
  <si>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</si>
  <si>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</si>
  <si>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</si>
  <si>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</si>
  <si>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</si>
  <si>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</si>
  <si>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</si>
  <si>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</si>
  <si>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</si>
  <si>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</si>
  <si>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</si>
  <si>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</si>
  <si>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</si>
  <si>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</si>
  <si>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</si>
  <si>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</si>
  <si>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</si>
  <si>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</si>
  <si>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</si>
  <si>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</si>
  <si>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</si>
  <si>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</si>
  <si>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</si>
  <si>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</si>
  <si>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</si>
  <si>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</si>
  <si>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</si>
  <si>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</si>
  <si>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</si>
  <si>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</si>
  <si>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</si>
  <si>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</si>
  <si>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</si>
  <si>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</si>
  <si>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</si>
  <si>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</si>
  <si>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</si>
  <si>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</si>
  <si>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</si>
  <si>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</si>
  <si>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</si>
  <si>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</si>
  <si>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</si>
  <si>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</si>
  <si>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</si>
  <si>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</si>
  <si>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</si>
  <si>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</si>
  <si>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</si>
  <si>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</si>
  <si>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</si>
  <si>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</si>
  <si>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</si>
  <si>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</si>
  <si>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</si>
  <si>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</si>
  <si>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</si>
  <si>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</si>
  <si>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</si>
  <si>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</si>
  <si>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</si>
  <si>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</si>
  <si>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</si>
  <si>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</si>
  <si>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</si>
  <si>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</si>
  <si>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</si>
  <si>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</si>
  <si>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</si>
  <si>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</si>
  <si>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</si>
  <si>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</si>
  <si>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</si>
  <si>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</si>
  <si>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</si>
  <si>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</si>
  <si>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</si>
  <si>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</si>
  <si>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</si>
  <si>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</si>
  <si>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</si>
  <si>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</si>
  <si>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</si>
  <si>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</si>
  <si>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</si>
  <si>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</si>
  <si>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</si>
  <si>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</si>
  <si>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</si>
  <si>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</si>
  <si>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</si>
  <si>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</si>
  <si>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</si>
  <si>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</si>
  <si>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</si>
  <si>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</si>
  <si>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</si>
  <si>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</si>
  <si>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</si>
  <si>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</si>
  <si>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</si>
  <si>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</si>
  <si>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</si>
  <si>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</si>
  <si>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</si>
  <si>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</si>
  <si>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</si>
  <si>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</si>
  <si>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</si>
  <si>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</si>
  <si>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</si>
  <si>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</si>
  <si>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</si>
  <si>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</si>
  <si>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</si>
  <si>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</si>
  <si>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</si>
  <si>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</si>
  <si>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</si>
  <si>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</si>
  <si>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</si>
  <si>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</si>
  <si>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</si>
  <si>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</si>
  <si>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</si>
  <si>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</si>
  <si>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</si>
  <si>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</si>
  <si>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</si>
  <si>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</si>
  <si>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</si>
  <si>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</si>
  <si>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</si>
  <si>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</si>
  <si>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</si>
  <si>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</si>
  <si>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</si>
  <si>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</si>
  <si>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</si>
  <si>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</si>
  <si>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</si>
  <si>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</si>
  <si>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</si>
  <si>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</si>
  <si>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</si>
  <si>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</si>
  <si>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</si>
  <si>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</si>
  <si>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</si>
  <si>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</si>
  <si>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</si>
  <si>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</si>
  <si>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</si>
  <si>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</si>
  <si>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</si>
  <si>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</si>
  <si>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</si>
  <si>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</si>
  <si>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</si>
  <si>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</si>
  <si>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</si>
  <si>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</si>
  <si>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</si>
  <si>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</si>
  <si>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</si>
  <si>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</si>
  <si>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</si>
  <si>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</si>
  <si>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</si>
  <si>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</si>
  <si>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</si>
  <si>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</si>
  <si>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</si>
  <si>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</si>
  <si>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</si>
  <si>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</si>
  <si>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</si>
  <si>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</si>
  <si>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</si>
  <si>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</si>
  <si>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</si>
  <si>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</si>
  <si>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</si>
  <si>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</si>
  <si>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</si>
  <si>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</si>
  <si>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</si>
  <si>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</si>
  <si>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</si>
  <si>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</si>
  <si>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</si>
  <si>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</si>
  <si>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</si>
  <si>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</si>
  <si>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</si>
  <si>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</si>
  <si>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</si>
  <si>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</si>
  <si>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</si>
  <si>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</si>
  <si>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</si>
  <si>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</si>
  <si>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</si>
  <si>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</si>
  <si>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</si>
  <si>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</si>
  <si>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</si>
  <si>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</si>
  <si>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</si>
  <si>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</si>
  <si>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</si>
  <si>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</si>
  <si>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</si>
  <si>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</si>
  <si>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</si>
  <si>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</si>
  <si>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</si>
  <si>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</si>
  <si>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</si>
  <si>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</si>
  <si>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</si>
  <si>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</si>
  <si>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</si>
  <si>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</si>
  <si>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</si>
  <si>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</si>
  <si>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</si>
  <si>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</si>
  <si>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</si>
  <si>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</si>
  <si>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</si>
  <si>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</si>
  <si>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</si>
  <si>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</si>
  <si>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</si>
  <si>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</si>
  <si>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</si>
  <si>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</si>
  <si>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</si>
  <si>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</si>
  <si>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</si>
  <si>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</si>
  <si>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</si>
  <si>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</si>
  <si>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</si>
  <si>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</si>
  <si>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</si>
  <si>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</si>
  <si>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</si>
  <si>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</si>
  <si>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</si>
  <si>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</si>
  <si>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</si>
  <si>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</si>
  <si>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</si>
  <si>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</si>
  <si>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</si>
  <si>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</si>
  <si>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</si>
  <si>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</si>
  <si>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</si>
  <si>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</si>
  <si>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</si>
  <si>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</si>
  <si>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</si>
  <si>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</si>
  <si>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</si>
  <si>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</si>
  <si>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</si>
  <si>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</si>
  <si>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</si>
  <si>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</si>
  <si>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</si>
  <si>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</si>
  <si>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</si>
  <si>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</si>
  <si>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</si>
  <si>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</si>
  <si>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</si>
  <si>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</si>
  <si>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</si>
  <si>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</si>
  <si>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</si>
  <si>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</si>
  <si>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</si>
  <si>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</si>
  <si>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</si>
  <si>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</si>
  <si>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</si>
  <si>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</si>
  <si>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</si>
  <si>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</si>
  <si>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</si>
  <si>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</si>
  <si>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</si>
  <si>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</si>
  <si>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</si>
  <si>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</si>
  <si>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</si>
  <si>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</si>
  <si>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</si>
  <si>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</si>
  <si>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</si>
  <si>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</si>
  <si>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</si>
  <si>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</si>
  <si>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</si>
  <si>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</si>
  <si>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</si>
  <si>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</si>
  <si>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</si>
  <si>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</si>
  <si>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</si>
  <si>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</si>
  <si>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</si>
  <si>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</si>
  <si>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</si>
  <si>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</si>
  <si>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</si>
  <si>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</si>
  <si>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</si>
  <si>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</si>
  <si>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</si>
  <si>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</si>
  <si>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</si>
  <si>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</si>
  <si>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</si>
  <si>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</si>
  <si>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</si>
  <si>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</si>
  <si>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</si>
  <si>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</si>
  <si>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</si>
  <si>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</si>
  <si>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</si>
  <si>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</si>
  <si>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</si>
  <si>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</si>
  <si>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</si>
  <si>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</si>
  <si>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</si>
  <si>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</si>
  <si>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</si>
  <si>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</si>
  <si>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</si>
  <si>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</si>
  <si>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</si>
  <si>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</si>
  <si>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</si>
  <si>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</si>
  <si>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</si>
  <si>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</si>
  <si>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</si>
  <si>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</si>
  <si>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</si>
  <si>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</si>
  <si>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</si>
  <si>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</si>
  <si>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</si>
  <si>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</si>
  <si>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</si>
  <si>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</si>
  <si>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</si>
  <si>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</si>
  <si>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</si>
  <si>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</si>
  <si>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</si>
  <si>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</si>
  <si>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</si>
  <si>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</si>
  <si>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</si>
  <si>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</si>
  <si>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</si>
  <si>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</si>
  <si>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</si>
  <si>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</si>
  <si>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</si>
  <si>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</si>
  <si>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</si>
  <si>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</si>
  <si>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</si>
  <si>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</si>
  <si>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</si>
  <si>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</si>
  <si>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</si>
  <si>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</si>
  <si>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</si>
  <si>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</si>
  <si>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</si>
  <si>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</si>
  <si>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</si>
  <si>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</si>
  <si>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</si>
  <si>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</si>
  <si>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</si>
  <si>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</si>
  <si>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</si>
  <si>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</si>
  <si>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</si>
  <si>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</si>
  <si>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</si>
  <si>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</si>
  <si>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</si>
  <si>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</si>
  <si>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</si>
  <si>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</si>
  <si>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</si>
  <si>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</si>
  <si>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</si>
  <si>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</si>
  <si>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</si>
  <si>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</si>
  <si>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</si>
  <si>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</si>
  <si>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</si>
  <si>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</si>
  <si>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</si>
  <si>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</si>
  <si>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</si>
  <si>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</si>
  <si>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</si>
  <si>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</si>
  <si>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</si>
  <si>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</si>
  <si>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</si>
  <si>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</si>
  <si>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</si>
  <si>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</si>
  <si>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</si>
  <si>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</si>
  <si>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</si>
  <si>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</si>
  <si>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</si>
  <si>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</si>
  <si>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</si>
  <si>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</si>
  <si>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</si>
  <si>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</si>
  <si>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</si>
  <si>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</si>
  <si>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</si>
  <si>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</si>
  <si>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</si>
  <si>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</si>
  <si>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</si>
  <si>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</si>
  <si>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</si>
  <si>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</si>
  <si>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</si>
  <si>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</si>
  <si>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</si>
  <si>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</si>
  <si>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</si>
  <si>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</si>
  <si>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</si>
  <si>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</si>
  <si>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</si>
  <si>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</si>
  <si>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</si>
  <si>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</si>
  <si>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</si>
  <si>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</si>
  <si>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</si>
  <si>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</si>
  <si>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</si>
  <si>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</si>
  <si>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</si>
  <si>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</si>
  <si>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</si>
  <si>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</si>
  <si>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</si>
  <si>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</si>
  <si>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</si>
  <si>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</si>
  <si>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</si>
  <si>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</si>
  <si>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</si>
  <si>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</si>
  <si>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</si>
  <si>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</si>
  <si>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</si>
  <si>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</si>
  <si>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</si>
  <si>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</si>
  <si>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</si>
  <si>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</si>
  <si>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</si>
  <si>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</si>
  <si>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</si>
  <si>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</si>
  <si>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</si>
  <si>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</si>
  <si>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</si>
  <si>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</si>
  <si>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</si>
  <si>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</si>
  <si>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</si>
  <si>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</si>
  <si>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</si>
  <si>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</si>
  <si>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</si>
  <si>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</si>
  <si>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</si>
  <si>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</si>
  <si>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</si>
  <si>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</si>
  <si>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</si>
  <si>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</si>
  <si>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</si>
  <si>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</si>
  <si>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</si>
  <si>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</si>
  <si>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</si>
  <si>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</si>
  <si>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</si>
  <si>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</si>
  <si>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</si>
  <si>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</si>
  <si>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</si>
  <si>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</si>
  <si>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</si>
  <si>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</si>
  <si>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</si>
  <si>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</si>
  <si>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</si>
  <si>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</si>
  <si>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</si>
  <si>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</si>
  <si>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</si>
  <si>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</si>
  <si>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</si>
  <si>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</si>
  <si>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</si>
  <si>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</si>
  <si>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</si>
  <si>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</si>
  <si>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</si>
  <si>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</si>
  <si>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</si>
  <si>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</si>
  <si>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</si>
  <si>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</si>
  <si>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</si>
  <si>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</si>
  <si>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</si>
  <si>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</si>
  <si>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</si>
  <si>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</si>
  <si>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</si>
  <si>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</si>
  <si>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</si>
  <si>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</si>
  <si>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</si>
  <si>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</si>
  <si>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</si>
  <si>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</si>
  <si>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</si>
  <si>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</si>
  <si>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</si>
  <si>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</si>
  <si>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</si>
  <si>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</si>
  <si>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</si>
  <si>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</si>
  <si>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</si>
  <si>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</si>
  <si>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</si>
  <si>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</si>
  <si>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</si>
  <si>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</si>
  <si>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</si>
  <si>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</si>
  <si>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</si>
  <si>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</si>
  <si>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</si>
  <si>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</si>
  <si>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</si>
  <si>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</si>
  <si>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</si>
  <si>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</si>
  <si>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</si>
  <si>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</si>
  <si>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</si>
  <si>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</si>
  <si>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</si>
  <si>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</si>
  <si>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</si>
  <si>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</si>
  <si>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</si>
  <si>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</si>
  <si>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</si>
  <si>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</si>
  <si>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</si>
  <si>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</si>
  <si>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</si>
  <si>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</si>
  <si>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</si>
  <si>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</si>
  <si>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</si>
  <si>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</si>
  <si>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</si>
  <si>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</si>
  <si>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</si>
  <si>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</si>
  <si>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</si>
  <si>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</si>
  <si>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</si>
  <si>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</si>
  <si>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</si>
  <si>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</si>
  <si>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</si>
  <si>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</si>
  <si>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</si>
  <si>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</si>
  <si>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</si>
  <si>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</si>
  <si>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</si>
  <si>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</si>
  <si>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</si>
  <si>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</si>
  <si>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</si>
  <si>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</si>
  <si>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</si>
  <si>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</si>
  <si>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</si>
  <si>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</si>
  <si>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</si>
  <si>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</si>
  <si>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</si>
  <si>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</si>
  <si>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</si>
  <si>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</si>
  <si>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</si>
  <si>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</si>
  <si>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</si>
  <si>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</si>
  <si>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</si>
  <si>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</si>
  <si>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</si>
  <si>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</si>
  <si>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</si>
  <si>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</si>
  <si>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</si>
  <si>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</si>
  <si>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</si>
  <si>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</si>
  <si>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</si>
  <si>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</si>
  <si>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</si>
  <si>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</si>
  <si>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</si>
  <si>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</si>
  <si>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</si>
  <si>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</si>
  <si>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</si>
  <si>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</si>
  <si>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</si>
  <si>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</si>
  <si>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</si>
  <si>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</si>
  <si>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</si>
  <si>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</si>
  <si>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</si>
  <si>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</si>
  <si>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</si>
  <si>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</si>
  <si>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</si>
  <si>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</si>
  <si>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</si>
  <si>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</si>
  <si>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</si>
  <si>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</si>
  <si>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</si>
  <si>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</si>
  <si>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</si>
  <si>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</si>
  <si>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</si>
  <si>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</si>
  <si>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</si>
  <si>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</si>
  <si>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</si>
  <si>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</si>
  <si>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</si>
  <si>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</si>
  <si>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</si>
  <si>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</si>
  <si>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</si>
  <si>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</si>
  <si>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</si>
  <si>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</si>
  <si>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</si>
  <si>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</si>
  <si>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</si>
  <si>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</si>
  <si>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</si>
  <si>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</si>
  <si>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</si>
  <si>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</si>
  <si>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</si>
  <si>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</si>
  <si>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</si>
  <si>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</si>
  <si>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</si>
  <si>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</si>
  <si>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</si>
  <si>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</si>
  <si>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</si>
  <si>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</si>
  <si>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</si>
  <si>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</si>
  <si>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</si>
  <si>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</si>
  <si>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</si>
  <si>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</si>
  <si>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</si>
  <si>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</si>
  <si>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</si>
  <si>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</si>
  <si>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</si>
  <si>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</si>
  <si>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</si>
  <si>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</si>
  <si>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</si>
  <si>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</si>
  <si>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</si>
  <si>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</si>
  <si>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</si>
  <si>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</si>
  <si>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</si>
  <si>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</si>
  <si>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</si>
  <si>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</si>
  <si>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</si>
  <si>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</si>
  <si>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</si>
  <si>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</si>
  <si>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</si>
  <si>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</si>
  <si>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</si>
  <si>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</si>
  <si>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</si>
  <si>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</si>
  <si>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</si>
  <si>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</si>
  <si>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</si>
  <si>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</si>
  <si>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</si>
  <si>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</si>
  <si>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</si>
  <si>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</si>
  <si>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</si>
  <si>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</si>
  <si>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</si>
  <si>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</si>
  <si>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</si>
  <si>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</si>
  <si>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</si>
  <si>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</si>
  <si>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</si>
  <si>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</si>
  <si>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</si>
  <si>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</si>
  <si>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</si>
  <si>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</si>
  <si>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</si>
  <si>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</si>
  <si>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</si>
  <si>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</si>
  <si>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</si>
  <si>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</si>
  <si>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</si>
  <si>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</si>
  <si>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</si>
  <si>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</si>
  <si>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</si>
  <si>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</si>
  <si>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</si>
  <si>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</si>
  <si>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</si>
  <si>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</si>
  <si>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</si>
  <si>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</si>
  <si>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</si>
  <si>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</si>
  <si>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</si>
  <si>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</si>
  <si>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</si>
  <si>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</si>
  <si>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</si>
  <si>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</si>
  <si>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</si>
  <si>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</si>
  <si>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</si>
  <si>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</si>
  <si>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</si>
  <si>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</si>
  <si>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</si>
  <si>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</si>
  <si>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</si>
  <si>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</si>
  <si>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</si>
  <si>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</si>
  <si>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</si>
  <si>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</si>
  <si>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</si>
  <si>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</si>
  <si>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</si>
  <si>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</si>
  <si>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</si>
  <si>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</si>
  <si>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</si>
  <si>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</si>
  <si>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</si>
  <si>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</si>
  <si>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</si>
  <si>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</si>
  <si>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</si>
  <si>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</si>
  <si>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</si>
  <si>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</si>
  <si>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</si>
  <si>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</si>
  <si>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</si>
  <si>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</si>
  <si>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</si>
  <si>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</si>
  <si>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</si>
  <si>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</si>
  <si>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</si>
  <si>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</si>
  <si>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</si>
  <si>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</si>
  <si>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</si>
  <si>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</si>
  <si>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</si>
  <si>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</si>
  <si>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</si>
  <si>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</si>
  <si>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</si>
  <si>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</si>
  <si>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</si>
  <si>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</si>
  <si>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</si>
  <si>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</si>
  <si>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</si>
  <si>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</si>
  <si>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</si>
  <si>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</si>
  <si>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</si>
  <si>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</si>
  <si>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</si>
  <si>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</si>
  <si>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</si>
  <si>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</si>
  <si>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</si>
  <si>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</si>
  <si>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</si>
  <si>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</si>
  <si>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</si>
  <si>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</si>
  <si>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</si>
  <si>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</si>
  <si>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</si>
  <si>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</si>
  <si>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</si>
  <si>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</si>
  <si>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</si>
  <si>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</si>
  <si>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</si>
  <si>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</si>
  <si>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</si>
  <si>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</si>
  <si>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</si>
  <si>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</si>
  <si>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</si>
  <si>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</si>
  <si>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</si>
  <si>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</si>
  <si>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</si>
  <si>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</si>
  <si>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</si>
  <si>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</si>
  <si>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</si>
  <si>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</si>
  <si>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</si>
  <si>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</si>
  <si>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</si>
  <si>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</si>
  <si>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</si>
  <si>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</si>
  <si>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</si>
  <si>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</si>
  <si>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</si>
  <si>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</si>
  <si>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</si>
  <si>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</si>
  <si>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</si>
  <si>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</si>
  <si>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</si>
  <si>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</si>
  <si>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</si>
  <si>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</si>
  <si>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</si>
  <si>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</si>
  <si>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</si>
  <si>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</si>
  <si>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</si>
  <si>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</si>
  <si>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</si>
  <si>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</si>
  <si>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</si>
  <si>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</si>
  <si>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</si>
  <si>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</si>
  <si>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</si>
  <si>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</si>
  <si>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</si>
  <si>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</si>
  <si>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</si>
  <si>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</si>
  <si>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</si>
  <si>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</si>
  <si>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</si>
  <si>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</si>
  <si>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</si>
  <si>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</si>
  <si>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</si>
  <si>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</si>
  <si>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</si>
  <si>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</si>
  <si>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</si>
  <si>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</si>
  <si>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</si>
  <si>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</si>
  <si>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</si>
  <si>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</si>
  <si>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</si>
  <si>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</si>
  <si>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</si>
  <si>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</si>
  <si>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</si>
  <si>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</si>
  <si>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</si>
  <si>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</si>
  <si>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</si>
  <si>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</si>
  <si>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</si>
  <si>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</si>
  <si>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</si>
  <si>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</si>
  <si>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</si>
  <si>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</si>
  <si>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</si>
  <si>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</si>
  <si>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</si>
  <si>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</si>
  <si>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</si>
  <si>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</si>
  <si>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</si>
  <si>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</si>
  <si>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</si>
  <si>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</si>
  <si>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</si>
  <si>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</si>
  <si>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</si>
  <si>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</si>
  <si>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</si>
  <si>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</si>
  <si>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</si>
  <si>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</si>
  <si>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</si>
  <si>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</si>
  <si>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</si>
  <si>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</si>
  <si>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</si>
  <si>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</si>
  <si>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</si>
  <si>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</si>
  <si>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</si>
  <si>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</si>
  <si>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</si>
  <si>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</si>
  <si>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</si>
  <si>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</si>
  <si>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</si>
  <si>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</si>
  <si>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</si>
  <si>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</si>
  <si>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</si>
  <si>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</si>
  <si>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</si>
  <si>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</si>
  <si>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</si>
  <si>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</si>
  <si>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</si>
  <si>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</si>
  <si>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</si>
  <si>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</si>
  <si>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</si>
  <si>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</si>
  <si>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</si>
  <si>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</si>
  <si>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</si>
  <si>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</si>
  <si>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</si>
  <si>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</si>
  <si>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</si>
  <si>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</si>
  <si>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</si>
  <si>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</si>
  <si>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</si>
  <si>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</si>
  <si>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</si>
  <si>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</si>
  <si>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</si>
  <si>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</si>
  <si>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</si>
  <si>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</si>
  <si>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</si>
  <si>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</si>
  <si>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</si>
  <si>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</si>
  <si>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</si>
  <si>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</si>
  <si>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</si>
  <si>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</si>
  <si>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</si>
  <si>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</si>
  <si>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</si>
  <si>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</si>
  <si>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</si>
  <si>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</si>
  <si>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</si>
  <si>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</si>
  <si>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</si>
  <si>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</si>
  <si>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</si>
  <si>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</si>
  <si>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</si>
  <si>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</si>
  <si>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</si>
  <si>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</si>
  <si>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</si>
  <si>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</si>
  <si>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</si>
  <si>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</si>
  <si>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</si>
  <si>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</si>
  <si>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</si>
  <si>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</si>
  <si>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</si>
  <si>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</si>
  <si>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</si>
  <si>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</si>
  <si>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</si>
  <si>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</si>
  <si>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</si>
  <si>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</si>
  <si>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</si>
  <si>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</si>
  <si>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</si>
  <si>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</si>
  <si>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</si>
  <si>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</si>
  <si>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</si>
  <si>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</si>
  <si>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</si>
  <si>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</si>
  <si>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</si>
  <si>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</si>
  <si>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</si>
  <si>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</si>
  <si>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</si>
  <si>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</si>
  <si>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</si>
  <si>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</si>
  <si>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</si>
  <si>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</si>
  <si>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</si>
  <si>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</si>
  <si>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</si>
  <si>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</si>
  <si>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</si>
  <si>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</si>
  <si>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</si>
  <si>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</si>
  <si>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</si>
  <si>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</si>
  <si>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</si>
  <si>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</si>
  <si>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</si>
  <si>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</si>
  <si>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</si>
  <si>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</si>
  <si>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</si>
  <si>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</si>
  <si>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</si>
  <si>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</si>
  <si>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</si>
  <si>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</si>
  <si>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</si>
  <si>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</si>
  <si>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</si>
  <si>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</si>
  <si>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</si>
  <si>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</si>
  <si>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</si>
  <si>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</si>
  <si>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</si>
  <si>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</si>
  <si>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</si>
  <si>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</si>
  <si>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</si>
  <si>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</si>
  <si>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</si>
  <si>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</si>
  <si>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</si>
  <si>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</si>
  <si>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</si>
  <si>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</si>
  <si>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</si>
  <si>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</si>
  <si>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</si>
  <si>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</si>
  <si>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</si>
  <si>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</si>
  <si>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</si>
  <si>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</si>
  <si>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</si>
  <si>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</si>
  <si>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</si>
  <si>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</si>
  <si>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</si>
  <si>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</si>
  <si>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</si>
  <si>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</si>
  <si>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</si>
  <si>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</si>
  <si>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</si>
  <si>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</si>
  <si>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</si>
  <si>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</si>
  <si>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</si>
  <si>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</si>
  <si>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</si>
  <si>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</si>
  <si>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</si>
  <si>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</si>
  <si>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</si>
  <si>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</si>
  <si>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</si>
  <si>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</si>
  <si>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</si>
  <si>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</si>
  <si>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</si>
  <si>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</si>
  <si>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</si>
  <si>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</si>
  <si>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</si>
  <si>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</si>
  <si>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</si>
  <si>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</si>
  <si>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</si>
  <si>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</si>
  <si>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</si>
  <si>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</si>
  <si>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</si>
  <si>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</si>
  <si>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</si>
  <si>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</si>
  <si>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</si>
  <si>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</si>
  <si>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</si>
  <si>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</si>
  <si>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</si>
  <si>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</si>
  <si>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</si>
  <si>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</si>
  <si>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</si>
  <si>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</si>
  <si>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</si>
  <si>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</si>
  <si>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</si>
  <si>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</si>
  <si>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</si>
  <si>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</si>
  <si>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</si>
  <si>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</si>
  <si>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</si>
  <si>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</si>
  <si>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</si>
  <si>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</si>
  <si>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</si>
  <si>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</si>
  <si>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</si>
  <si>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</si>
  <si>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</si>
  <si>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</si>
  <si>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</si>
  <si>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</si>
  <si>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</si>
  <si>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</si>
  <si>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</si>
  <si>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</si>
  <si>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</si>
  <si>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</si>
  <si>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</si>
  <si>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</si>
  <si>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</si>
  <si>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</si>
  <si>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</si>
  <si>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</si>
  <si>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</si>
  <si>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</si>
  <si>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</si>
  <si>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</si>
  <si>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</si>
  <si>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</si>
  <si>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</si>
  <si>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</si>
  <si>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</si>
  <si>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</si>
  <si>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</si>
  <si>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</si>
  <si>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</si>
  <si>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</si>
  <si>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</si>
  <si>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</si>
  <si>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</si>
  <si>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</si>
  <si>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</si>
  <si>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</si>
  <si>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</si>
  <si>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</si>
  <si>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</si>
  <si>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</si>
  <si>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</si>
  <si>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</si>
  <si>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</si>
  <si>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</si>
  <si>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</si>
  <si>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</si>
  <si>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</si>
  <si>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</si>
  <si>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</si>
  <si>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</si>
  <si>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</si>
  <si>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</si>
  <si>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</si>
  <si>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</si>
  <si>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</si>
  <si>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</si>
  <si>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</si>
  <si>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</si>
  <si>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</si>
  <si>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</si>
  <si>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</si>
  <si>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</si>
  <si>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</si>
  <si>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</si>
  <si>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</si>
  <si>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</si>
  <si>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</si>
  <si>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</si>
  <si>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</si>
  <si>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</si>
  <si>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</si>
  <si>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</si>
  <si>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</si>
  <si>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</si>
  <si>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</si>
  <si>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</si>
  <si>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</si>
  <si>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</si>
  <si>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</si>
  <si>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</si>
  <si>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</si>
  <si>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</si>
  <si>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</si>
  <si>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</si>
  <si>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</si>
  <si>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</si>
  <si>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</si>
  <si>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</si>
  <si>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</si>
  <si>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</si>
  <si>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</si>
  <si>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</si>
  <si>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</si>
  <si>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</si>
  <si>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</si>
  <si>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</si>
  <si>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</si>
  <si>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</si>
  <si>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</si>
  <si>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</si>
  <si>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</si>
  <si>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</si>
  <si>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</si>
  <si>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</si>
  <si>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</si>
  <si>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</si>
  <si>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</si>
  <si>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</si>
  <si>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</si>
  <si>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</si>
  <si>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</si>
  <si>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</si>
  <si>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</si>
  <si>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</si>
  <si>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</si>
  <si>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</si>
  <si>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</si>
  <si>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</si>
  <si>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</si>
  <si>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</si>
  <si>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</si>
  <si>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</si>
  <si>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</si>
  <si>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</si>
  <si>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</si>
  <si>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</si>
  <si>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</si>
  <si>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</si>
  <si>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</si>
  <si>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</si>
  <si>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</si>
  <si>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</si>
  <si>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</si>
  <si>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</si>
  <si>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</si>
  <si>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</si>
  <si>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</si>
  <si>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</si>
  <si>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</si>
  <si>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</si>
  <si>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</si>
  <si>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</si>
  <si>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</si>
  <si>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</si>
  <si>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</si>
  <si>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</si>
  <si>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</si>
  <si>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</si>
  <si>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</si>
  <si>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</si>
  <si>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</si>
  <si>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</si>
  <si>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</si>
  <si>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</si>
  <si>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</si>
  <si>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</si>
  <si>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</si>
  <si>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</si>
  <si>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</si>
  <si>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</si>
  <si>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</si>
  <si>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</si>
  <si>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</si>
  <si>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</si>
  <si>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</si>
  <si>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</si>
  <si>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</si>
  <si>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</si>
  <si>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</si>
  <si>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</si>
  <si>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</si>
  <si>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</si>
  <si>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</si>
  <si>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</si>
  <si>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</si>
  <si>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</si>
  <si>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</si>
  <si>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</si>
  <si>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</si>
  <si>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</si>
  <si>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</si>
  <si>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</si>
  <si>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</si>
  <si>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</si>
  <si>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</si>
  <si>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</si>
  <si>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</si>
  <si>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</si>
  <si>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</si>
  <si>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</si>
  <si>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</si>
  <si>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</si>
  <si>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</si>
  <si>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</si>
  <si>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</si>
  <si>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</si>
  <si>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</si>
  <si>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</si>
  <si>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</si>
  <si>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</si>
  <si>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</si>
  <si>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</si>
  <si>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</si>
  <si>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</si>
  <si>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</si>
  <si>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</si>
  <si>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</si>
  <si>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</si>
  <si>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</si>
  <si>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</si>
  <si>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</si>
  <si>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</si>
  <si>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</si>
  <si>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</si>
  <si>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</si>
  <si>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</si>
  <si>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</si>
  <si>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</si>
  <si>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</si>
  <si>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</si>
  <si>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</si>
  <si>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</si>
  <si>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</si>
  <si>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</si>
  <si>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</si>
  <si>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</si>
  <si>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</si>
  <si>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</si>
  <si>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</si>
  <si>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</si>
  <si>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</si>
  <si>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</si>
  <si>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</si>
  <si>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</si>
  <si>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</si>
  <si>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</si>
  <si>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</si>
  <si>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</si>
  <si>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</si>
  <si>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</si>
  <si>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</si>
  <si>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</si>
  <si>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</si>
  <si>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</si>
  <si>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</si>
  <si>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</si>
  <si>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</si>
  <si>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</si>
  <si>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</si>
  <si>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</si>
  <si>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</si>
  <si>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</si>
  <si>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</si>
  <si>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</si>
  <si>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</si>
  <si>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</si>
  <si>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</si>
  <si>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</si>
  <si>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</si>
  <si>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</si>
  <si>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</si>
  <si>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</si>
  <si>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</si>
  <si>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</si>
  <si>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</si>
  <si>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</si>
  <si>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</si>
  <si>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</si>
  <si>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</si>
  <si>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</si>
  <si>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</si>
  <si>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</si>
  <si>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</si>
  <si>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</si>
  <si>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</si>
  <si>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</si>
  <si>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</si>
  <si>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</si>
  <si>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</si>
  <si>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</si>
  <si>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</si>
  <si>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</si>
  <si>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</si>
  <si>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</si>
  <si>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</si>
  <si>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</si>
  <si>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</si>
  <si>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</si>
  <si>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</si>
  <si>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</si>
  <si>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</si>
  <si>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</si>
  <si>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</si>
  <si>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</si>
  <si>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</si>
  <si>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</si>
  <si>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</si>
  <si>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</si>
  <si>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</si>
  <si>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</si>
  <si>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</si>
  <si>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</si>
  <si>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</si>
  <si>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</si>
  <si>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</si>
  <si>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</si>
  <si>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</si>
  <si>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</si>
  <si>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</si>
  <si>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</si>
  <si>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</si>
  <si>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</si>
  <si>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</si>
  <si>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</si>
  <si>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</si>
  <si>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</si>
  <si>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</si>
  <si>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</si>
  <si>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</si>
  <si>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</si>
  <si>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</si>
  <si>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</si>
  <si>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</si>
  <si>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</si>
  <si>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</si>
  <si>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</si>
  <si>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</si>
  <si>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</si>
  <si>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</si>
  <si>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</si>
  <si>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</si>
  <si>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</si>
  <si>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</si>
  <si>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</si>
  <si>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</si>
  <si>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</si>
  <si>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</si>
  <si>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</si>
  <si>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</si>
  <si>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</si>
  <si>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</si>
  <si>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</si>
  <si>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</si>
  <si>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</si>
  <si>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</si>
  <si>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</si>
  <si>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</si>
  <si>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</si>
  <si>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</si>
  <si>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</si>
  <si>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</si>
  <si>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</si>
  <si>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</si>
  <si>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</si>
  <si>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</si>
  <si>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</si>
  <si>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</si>
  <si>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</si>
  <si>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</si>
  <si>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</si>
  <si>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</si>
  <si>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</si>
  <si>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</si>
  <si>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</si>
  <si>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</si>
  <si>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</si>
  <si>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</si>
  <si>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</si>
  <si>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</si>
  <si>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</si>
  <si>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</si>
  <si>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</si>
  <si>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</si>
  <si>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</si>
  <si>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</si>
  <si>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</si>
  <si>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</si>
  <si>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</si>
  <si>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</si>
  <si>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</si>
  <si>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</si>
  <si>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</si>
  <si>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</si>
  <si>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</si>
  <si>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</si>
  <si>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</si>
  <si>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</si>
  <si>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</si>
  <si>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</si>
  <si>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</si>
  <si>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</si>
  <si>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</si>
  <si>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</si>
  <si>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</si>
  <si>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</si>
  <si>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</si>
  <si>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</si>
  <si>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</si>
  <si>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</si>
  <si>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</si>
  <si>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</si>
  <si>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</si>
  <si>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</si>
  <si>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</si>
  <si>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</si>
  <si>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</si>
  <si>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</si>
  <si>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</si>
  <si>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</si>
  <si>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</si>
  <si>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</si>
  <si>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</si>
  <si>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</si>
  <si>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</si>
  <si>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</si>
  <si>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</si>
  <si>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</si>
  <si>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</si>
  <si>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</si>
  <si>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</si>
  <si>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</si>
  <si>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</si>
  <si>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</si>
  <si>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</si>
  <si>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</si>
  <si>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</si>
  <si>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</si>
  <si>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</si>
  <si>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</si>
  <si>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</si>
  <si>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</si>
  <si>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</si>
  <si>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</si>
  <si>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</si>
  <si>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</si>
  <si>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</si>
  <si>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</si>
  <si>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</si>
  <si>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</si>
  <si>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</si>
  <si>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</si>
  <si>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</si>
  <si>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</si>
  <si>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</si>
  <si>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</si>
  <si>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</si>
  <si>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</si>
  <si>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</si>
  <si>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</si>
  <si>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</si>
  <si>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</si>
  <si>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</si>
  <si>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</si>
  <si>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</si>
  <si>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</si>
  <si>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</si>
  <si>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</si>
  <si>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</si>
  <si>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</si>
  <si>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</si>
  <si>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</si>
  <si>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</si>
  <si>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</si>
  <si>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</si>
  <si>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</si>
  <si>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</si>
  <si>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</si>
  <si>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</si>
  <si>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</si>
  <si>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</si>
  <si>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</si>
  <si>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</si>
  <si>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</si>
  <si>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</si>
  <si>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</si>
  <si>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</si>
  <si>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</si>
  <si>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</si>
  <si>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</si>
  <si>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</si>
  <si>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</si>
  <si>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</si>
  <si>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</si>
  <si>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</si>
  <si>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</si>
  <si>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</si>
  <si>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</si>
  <si>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</si>
  <si>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</si>
  <si>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</si>
  <si>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</si>
  <si>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</si>
  <si>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</si>
  <si>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</si>
  <si>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</si>
  <si>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</si>
  <si>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</si>
  <si>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</si>
  <si>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</si>
  <si>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</si>
  <si>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</si>
  <si>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</si>
  <si>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</si>
  <si>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</si>
  <si>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</si>
  <si>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</si>
  <si>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</si>
  <si>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</si>
  <si>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</si>
  <si>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</si>
  <si>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</si>
  <si>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</si>
  <si>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</si>
  <si>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</si>
  <si>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</si>
  <si>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</si>
  <si>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</si>
  <si>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</si>
  <si>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</si>
  <si>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</si>
  <si>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</si>
  <si>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</si>
  <si>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</si>
  <si>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</si>
  <si>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</si>
  <si>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</si>
  <si>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</si>
  <si>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</si>
  <si>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</si>
  <si>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</si>
  <si>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</si>
  <si>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</si>
  <si>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</si>
  <si>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</si>
  <si>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</si>
  <si>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</si>
  <si>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</si>
  <si>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</si>
  <si>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</si>
  <si>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</si>
  <si>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</si>
  <si>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</si>
  <si>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</si>
  <si>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</si>
  <si>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</si>
  <si>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</si>
  <si>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</si>
  <si>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</si>
  <si>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</si>
  <si>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</si>
  <si>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</si>
  <si>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</si>
  <si>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</si>
  <si>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</si>
  <si>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</si>
  <si>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</si>
  <si>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</si>
  <si>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</si>
  <si>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</si>
  <si>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</si>
  <si>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</si>
  <si>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</si>
  <si>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</si>
  <si>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</si>
  <si>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</si>
  <si>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</si>
  <si>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</si>
  <si>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</si>
  <si>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</si>
  <si>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</si>
  <si>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</si>
  <si>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</si>
  <si>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</si>
  <si>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</si>
  <si>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</si>
  <si>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</si>
  <si>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</si>
  <si>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</si>
  <si>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</si>
  <si>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</si>
  <si>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</si>
  <si>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</si>
  <si>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</si>
  <si>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</si>
  <si>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</si>
  <si>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</si>
  <si>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</si>
  <si>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</si>
  <si>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</si>
  <si>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</si>
  <si>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</si>
  <si>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</si>
  <si>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</si>
  <si>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</si>
  <si>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</si>
  <si>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</si>
  <si>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</si>
  <si>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</si>
  <si>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</si>
  <si>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</si>
  <si>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</si>
  <si>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</si>
  <si>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</si>
  <si>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</si>
  <si>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</si>
  <si>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</si>
  <si>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</si>
  <si>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</si>
  <si>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</si>
  <si>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</si>
  <si>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</si>
  <si>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</si>
  <si>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</si>
  <si>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</si>
  <si>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</si>
  <si>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</si>
  <si>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</si>
  <si>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</si>
  <si>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</si>
  <si>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</si>
  <si>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</si>
  <si>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</si>
  <si>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</si>
  <si>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</si>
  <si>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</si>
  <si>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</si>
  <si>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</si>
  <si>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</si>
  <si>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</si>
  <si>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</si>
  <si>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</si>
  <si>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</si>
  <si>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</si>
  <si>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</si>
  <si>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</si>
  <si>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</si>
  <si>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</si>
  <si>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</si>
  <si>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</si>
  <si>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</si>
  <si>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</si>
  <si>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</si>
  <si>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</si>
  <si>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</si>
  <si>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</si>
  <si>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</si>
  <si>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</si>
  <si>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</si>
  <si>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</si>
  <si>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</si>
  <si>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</si>
  <si>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</si>
  <si>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</si>
  <si>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</si>
  <si>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</si>
  <si>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</si>
  <si>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</si>
  <si>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</si>
  <si>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</si>
  <si>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</si>
  <si>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</si>
  <si>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</si>
  <si>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</si>
  <si>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</si>
  <si>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</si>
  <si>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</si>
  <si>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</si>
  <si>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</si>
  <si>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</si>
  <si>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</si>
  <si>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</si>
  <si>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</si>
  <si>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</si>
  <si>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</si>
  <si>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</si>
  <si>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</si>
  <si>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</si>
  <si>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</si>
  <si>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</si>
  <si>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</si>
  <si>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</si>
  <si>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</si>
  <si>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</si>
  <si>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</si>
  <si>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</si>
  <si>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</si>
  <si>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</si>
  <si>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</si>
  <si>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</si>
  <si>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</si>
  <si>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</si>
  <si>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</si>
  <si>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</si>
  <si>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</si>
  <si>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</si>
  <si>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</si>
  <si>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</si>
  <si>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</si>
  <si>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</si>
  <si>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</si>
  <si>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</si>
  <si>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</si>
  <si>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</si>
  <si>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</si>
  <si>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</si>
  <si>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</si>
  <si>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</si>
  <si>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</si>
  <si>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</si>
  <si>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</si>
  <si>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</si>
  <si>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</si>
  <si>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</si>
  <si>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</si>
  <si>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</si>
  <si>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</si>
  <si>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</si>
  <si>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</si>
  <si>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</si>
  <si>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</si>
  <si>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</si>
  <si>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</si>
  <si>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</si>
  <si>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</si>
  <si>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</si>
  <si>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</si>
  <si>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</si>
  <si>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</si>
  <si>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</si>
  <si>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</si>
  <si>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</si>
  <si>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</si>
  <si>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</si>
  <si>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</si>
  <si>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</si>
  <si>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</si>
  <si>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</si>
  <si>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</si>
  <si>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</si>
  <si>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</si>
  <si>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</si>
  <si>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</si>
  <si>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</si>
  <si>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</si>
  <si>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</si>
  <si>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</si>
  <si>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</si>
  <si>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</si>
  <si>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</si>
  <si>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</si>
  <si>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</si>
  <si>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</si>
  <si>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</si>
  <si>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</si>
  <si>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</si>
  <si>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</si>
  <si>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</si>
  <si>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</si>
  <si>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</si>
  <si>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</si>
  <si>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</si>
  <si>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</si>
  <si>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</si>
  <si>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</si>
  <si>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</si>
  <si>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</si>
  <si>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</si>
  <si>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</si>
  <si>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</si>
  <si>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</si>
  <si>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</si>
  <si>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</si>
  <si>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</si>
  <si>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</si>
  <si>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</si>
  <si>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</si>
  <si>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</si>
  <si>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</si>
  <si>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</si>
  <si>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</si>
  <si>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</si>
  <si>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</si>
  <si>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</si>
  <si>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</si>
  <si>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</si>
  <si>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</si>
  <si>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</si>
  <si>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</si>
  <si>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</si>
  <si>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</si>
  <si>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</si>
  <si>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</si>
  <si>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</si>
  <si>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</si>
  <si>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</si>
  <si>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</si>
  <si>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</si>
  <si>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</si>
  <si>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</si>
  <si>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</si>
  <si>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</si>
  <si>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</si>
  <si>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</si>
  <si>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</si>
  <si>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</si>
  <si>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</si>
  <si>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</si>
  <si>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</si>
  <si>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</si>
  <si>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</si>
  <si>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</si>
  <si>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</si>
  <si>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</si>
  <si>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</si>
  <si>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</si>
  <si>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</si>
  <si>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</si>
  <si>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</si>
  <si>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</si>
  <si>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</si>
  <si>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</si>
  <si>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</si>
  <si>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</si>
  <si>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</si>
  <si>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</si>
  <si>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</si>
  <si>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</si>
  <si>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</si>
  <si>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</si>
  <si>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</si>
  <si>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</si>
  <si>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</si>
  <si>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</si>
  <si>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</si>
  <si>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</si>
  <si>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</si>
  <si>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</si>
  <si>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</si>
  <si>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</si>
  <si>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</si>
  <si>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</si>
  <si>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</si>
  <si>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</si>
  <si>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</si>
  <si>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</si>
  <si>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</si>
  <si>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</si>
  <si>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</si>
  <si>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</si>
  <si>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</si>
  <si>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</si>
  <si>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</si>
  <si>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</si>
  <si>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</si>
  <si>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</si>
  <si>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</si>
  <si>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</si>
  <si>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</si>
  <si>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</si>
  <si>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</si>
  <si>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</si>
  <si>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</si>
  <si>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</si>
  <si>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</si>
  <si>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</si>
  <si>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</si>
  <si>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</si>
  <si>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</si>
  <si>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</si>
  <si>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</si>
  <si>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</si>
  <si>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</si>
  <si>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</si>
  <si>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</si>
  <si>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</si>
  <si>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</si>
  <si>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</si>
  <si>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</si>
  <si>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</si>
  <si>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</si>
  <si>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</si>
  <si>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</si>
  <si>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</si>
  <si>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</si>
  <si>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</si>
  <si>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</si>
  <si>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</si>
  <si>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</si>
  <si>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</si>
  <si>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</si>
  <si>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</si>
  <si>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</si>
  <si>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</si>
  <si>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</si>
  <si>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</si>
  <si>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</si>
  <si>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</si>
  <si>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</si>
  <si>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</si>
  <si>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</si>
  <si>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</si>
  <si>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</si>
  <si>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</si>
  <si>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</si>
  <si>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</si>
  <si>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</si>
  <si>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</si>
  <si>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</si>
  <si>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</si>
  <si>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</si>
  <si>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</si>
  <si>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</si>
  <si>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</si>
  <si>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</si>
  <si>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</si>
  <si>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</si>
  <si>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</si>
  <si>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</si>
  <si>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</si>
  <si>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</si>
  <si>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</si>
  <si>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</si>
  <si>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</si>
  <si>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</si>
  <si>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</si>
  <si>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</si>
  <si>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</si>
  <si>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</si>
  <si>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</si>
  <si>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</si>
  <si>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</si>
  <si>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</si>
  <si>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</si>
  <si>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</si>
  <si>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</si>
  <si>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</si>
  <si>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</si>
  <si>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</si>
  <si>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</si>
  <si>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</si>
  <si>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</si>
  <si>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</si>
  <si>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</si>
  <si>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</si>
  <si>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</si>
  <si>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</si>
  <si>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</si>
  <si>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</si>
  <si>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</si>
  <si>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</si>
  <si>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</si>
  <si>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</si>
  <si>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</si>
  <si>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</si>
  <si>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</si>
  <si>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</si>
  <si>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</si>
  <si>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</si>
  <si>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</si>
  <si>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</si>
  <si>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</si>
  <si>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</si>
  <si>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</si>
  <si>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</si>
  <si>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</si>
  <si>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</si>
  <si>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</si>
  <si>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</si>
  <si>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</si>
  <si>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</si>
  <si>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</si>
  <si>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</si>
  <si>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</si>
  <si>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</si>
  <si>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</si>
  <si>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</si>
  <si>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</si>
  <si>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</si>
  <si>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</si>
  <si>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</si>
  <si>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</si>
  <si>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</si>
  <si>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</si>
  <si>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</si>
  <si>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</si>
  <si>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</si>
  <si>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</si>
  <si>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</si>
  <si>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</si>
  <si>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</si>
  <si>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</si>
  <si>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</si>
  <si>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</si>
  <si>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</si>
  <si>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</si>
  <si>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</si>
  <si>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</si>
  <si>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</si>
  <si>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</si>
  <si>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</si>
  <si>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</si>
  <si>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</si>
  <si>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</si>
  <si>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</si>
  <si>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</si>
  <si>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</si>
  <si>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</si>
  <si>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</si>
  <si>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</si>
  <si>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</si>
  <si>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</si>
  <si>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</si>
  <si>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</si>
  <si>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</si>
  <si>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</si>
  <si>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</si>
  <si>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</si>
  <si>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</si>
  <si>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</si>
  <si>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</si>
  <si>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</si>
  <si>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</si>
  <si>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</si>
  <si>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</si>
  <si>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</si>
  <si>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</si>
  <si>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</si>
  <si>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</si>
  <si>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</si>
  <si>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</si>
  <si>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</si>
  <si>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</si>
  <si>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</si>
  <si>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</si>
  <si>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</si>
  <si>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</si>
  <si>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</si>
  <si>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</si>
  <si>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</si>
  <si>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</si>
  <si>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</si>
  <si>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</si>
  <si>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</si>
  <si>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</si>
  <si>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</si>
  <si>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</si>
  <si>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</si>
  <si>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</si>
  <si>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</si>
  <si>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</si>
  <si>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</si>
  <si>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</si>
  <si>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</si>
  <si>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</si>
  <si>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</si>
  <si>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</si>
  <si>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</si>
  <si>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</si>
  <si>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</si>
  <si>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</si>
  <si>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</si>
  <si>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</si>
  <si>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</si>
  <si>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</si>
  <si>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</si>
  <si>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</si>
  <si>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</si>
  <si>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</si>
  <si>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</si>
  <si>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</si>
  <si>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</si>
  <si>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</si>
  <si>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</si>
  <si>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</si>
  <si>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</si>
  <si>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</si>
  <si>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</si>
  <si>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</si>
  <si>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</si>
  <si>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</si>
  <si>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</si>
  <si>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</si>
  <si>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</si>
  <si>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</si>
  <si>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</si>
  <si>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</si>
  <si>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</si>
  <si>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</si>
  <si>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</si>
  <si>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</si>
  <si>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</si>
  <si>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</si>
  <si>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</si>
  <si>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</si>
  <si>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</si>
  <si>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</si>
  <si>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</si>
  <si>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</si>
  <si>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</si>
  <si>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</si>
  <si>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</si>
  <si>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</si>
  <si>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</si>
  <si>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</si>
  <si>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</si>
  <si>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</si>
  <si>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</si>
  <si>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</si>
  <si>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</si>
  <si>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</si>
  <si>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</si>
  <si>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</si>
  <si>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</si>
  <si>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</si>
  <si>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</si>
  <si>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</si>
  <si>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</si>
  <si>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</si>
  <si>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</si>
  <si>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</si>
  <si>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</si>
  <si>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</si>
  <si>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</si>
  <si>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</si>
  <si>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</si>
  <si>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</si>
  <si>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</si>
  <si>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</si>
  <si>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</si>
  <si>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</si>
  <si>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</si>
  <si>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</si>
  <si>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</si>
  <si>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</si>
  <si>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</si>
  <si>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</si>
  <si>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</si>
  <si>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</si>
  <si>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</si>
  <si>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</si>
  <si>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</si>
  <si>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</si>
  <si>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</si>
  <si>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</si>
  <si>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</si>
  <si>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</si>
  <si>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</si>
  <si>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</si>
  <si>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</si>
  <si>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</si>
  <si>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</si>
  <si>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</si>
  <si>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</si>
  <si>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</si>
  <si>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</si>
  <si>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</si>
  <si>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</si>
  <si>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</si>
  <si>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</si>
  <si>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</si>
  <si>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</si>
  <si>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</si>
  <si>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</si>
  <si>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</si>
  <si>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</si>
  <si>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</si>
  <si>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</si>
  <si>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</si>
  <si>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</si>
  <si>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</si>
  <si>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</si>
  <si>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</si>
  <si>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</si>
  <si>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</si>
  <si>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</si>
  <si>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</si>
  <si>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</si>
  <si>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</si>
  <si>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</si>
  <si>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</si>
  <si>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</si>
  <si>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</si>
  <si>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</si>
  <si>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</si>
  <si>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</si>
  <si>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</si>
  <si>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</si>
  <si>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</si>
  <si>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</si>
  <si>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</si>
  <si>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</si>
  <si>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</si>
  <si>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</si>
  <si>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</si>
  <si>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</si>
  <si>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</si>
  <si>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</si>
  <si>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</si>
  <si>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</si>
  <si>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</si>
  <si>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</si>
  <si>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</si>
  <si>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</si>
  <si>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</si>
  <si>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</si>
  <si>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</si>
  <si>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</si>
  <si>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</si>
  <si>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</si>
  <si>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</si>
  <si>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</si>
  <si>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</si>
  <si>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</si>
  <si>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</si>
  <si>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</si>
  <si>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</si>
  <si>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</si>
  <si>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</si>
  <si>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</si>
  <si>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</si>
  <si>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</si>
  <si>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</si>
  <si>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</si>
  <si>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</si>
  <si>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</si>
  <si>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</si>
  <si>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</si>
  <si>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</si>
  <si>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</si>
  <si>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</si>
  <si>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</si>
  <si>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</si>
  <si>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</si>
  <si>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</si>
  <si>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</si>
  <si>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</si>
  <si>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</si>
  <si>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</si>
  <si>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</si>
  <si>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</si>
  <si>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</si>
  <si>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</si>
  <si>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</si>
  <si>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</si>
  <si>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</si>
  <si>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</si>
  <si>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</si>
  <si>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</si>
  <si>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</si>
  <si>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</si>
  <si>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</si>
  <si>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</si>
  <si>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</si>
  <si>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</si>
  <si>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</si>
  <si>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</si>
  <si>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</si>
  <si>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</si>
  <si>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</si>
  <si>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</si>
  <si>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</si>
  <si>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</si>
  <si>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</si>
  <si>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</si>
  <si>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</si>
  <si>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</si>
  <si>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</si>
  <si>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</si>
  <si>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</si>
  <si>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</si>
  <si>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</si>
  <si>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</si>
  <si>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</si>
  <si>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</si>
  <si>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</si>
  <si>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</si>
  <si>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</si>
  <si>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</si>
  <si>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</si>
  <si>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</si>
  <si>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</si>
  <si>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</si>
  <si>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</si>
  <si>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</si>
  <si>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</si>
  <si>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</si>
  <si>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</si>
  <si>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</si>
  <si>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</si>
  <si>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</si>
  <si>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</si>
  <si>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</si>
  <si>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</si>
  <si>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</si>
  <si>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</si>
  <si>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</si>
  <si>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</si>
  <si>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</si>
  <si>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</si>
  <si>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</si>
  <si>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</si>
  <si>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</si>
  <si>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</si>
  <si>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</si>
  <si>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</si>
  <si>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</si>
  <si>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</si>
  <si>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</si>
  <si>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</si>
  <si>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</si>
  <si>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</si>
  <si>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</si>
  <si>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</si>
  <si>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</si>
  <si>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</si>
  <si>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</si>
  <si>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</si>
  <si>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</si>
  <si>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</si>
  <si>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</si>
  <si>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</si>
  <si>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</si>
  <si>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</si>
  <si>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</si>
  <si>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</si>
  <si>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</si>
  <si>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</si>
  <si>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</si>
  <si>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</si>
  <si>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</si>
  <si>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</si>
  <si>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</si>
  <si>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</si>
  <si>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</si>
  <si>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</si>
  <si>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</si>
  <si>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</si>
  <si>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</si>
  <si>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</si>
  <si>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</si>
  <si>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</si>
  <si>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</si>
  <si>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</si>
  <si>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</si>
  <si>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</si>
  <si>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</si>
  <si>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</si>
  <si>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</si>
  <si>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</si>
  <si>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</si>
  <si>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</si>
  <si>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</si>
  <si>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</si>
  <si>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</si>
  <si>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</si>
  <si>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</si>
  <si>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</si>
  <si>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</si>
  <si>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</si>
  <si>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</si>
  <si>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</si>
  <si>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</si>
  <si>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</si>
  <si>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</si>
  <si>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</si>
  <si>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</si>
  <si>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</si>
  <si>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</si>
  <si>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</si>
  <si>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</si>
  <si>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</si>
  <si>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</si>
  <si>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</si>
  <si>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</si>
  <si>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</si>
  <si>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</si>
  <si>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</si>
  <si>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</si>
  <si>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</si>
  <si>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</si>
  <si>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</si>
  <si>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</si>
  <si>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</si>
  <si>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</si>
  <si>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</si>
  <si>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</si>
  <si>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</si>
  <si>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</si>
  <si>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</si>
  <si>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</si>
  <si>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</si>
  <si>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</si>
  <si>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</si>
  <si>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</si>
  <si>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</si>
  <si>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</si>
  <si>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</si>
  <si>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</si>
  <si>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</si>
  <si>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</si>
  <si>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</si>
  <si>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</si>
  <si>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</si>
  <si>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</si>
  <si>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</si>
  <si>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</si>
  <si>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</si>
  <si>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</si>
  <si>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</si>
  <si>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</si>
  <si>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</si>
  <si>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</si>
  <si>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</si>
  <si>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</si>
  <si>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</si>
  <si>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</si>
  <si>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</si>
  <si>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</si>
  <si>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</si>
  <si>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</si>
  <si>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</si>
  <si>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</si>
  <si>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</si>
  <si>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</si>
  <si>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</si>
  <si>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</si>
  <si>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</si>
  <si>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</si>
  <si>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</si>
  <si>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</si>
  <si>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</si>
  <si>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</si>
  <si>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</si>
  <si>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</si>
  <si>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</si>
  <si>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</si>
  <si>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</si>
  <si>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</si>
  <si>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</si>
  <si>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</si>
  <si>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</si>
  <si>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</si>
  <si>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</si>
  <si>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</si>
  <si>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</si>
  <si>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</si>
  <si>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</si>
  <si>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</si>
  <si>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</si>
  <si>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</si>
  <si>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</si>
  <si>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</si>
  <si>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</si>
  <si>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</si>
  <si>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</si>
  <si>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</si>
  <si>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</si>
  <si>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</si>
  <si>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</si>
  <si>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</si>
  <si>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</si>
  <si>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</si>
  <si>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</si>
  <si>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</si>
  <si>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</si>
  <si>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</si>
  <si>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</si>
  <si>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</si>
  <si>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</si>
  <si>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</si>
  <si>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</si>
  <si>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</si>
  <si>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</si>
  <si>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</si>
  <si>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</si>
  <si>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</si>
  <si>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</si>
  <si>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</si>
  <si>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</si>
  <si>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</si>
  <si>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</si>
  <si>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</si>
  <si>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</si>
  <si>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</si>
  <si>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</si>
  <si>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</si>
  <si>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</si>
  <si>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</si>
  <si>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</si>
  <si>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</si>
  <si>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</si>
  <si>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</si>
  <si>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</si>
  <si>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</si>
  <si>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</si>
  <si>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</si>
  <si>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</si>
  <si>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</si>
  <si>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</si>
  <si>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</si>
  <si>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</si>
  <si>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</si>
  <si>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</si>
  <si>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</si>
  <si>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</si>
  <si>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</si>
  <si>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</si>
  <si>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</si>
  <si>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</si>
  <si>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</si>
  <si>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</si>
  <si>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</si>
  <si>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</si>
  <si>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</si>
  <si>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</si>
  <si>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</si>
  <si>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</si>
  <si>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</si>
  <si>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</si>
  <si>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</si>
  <si>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</si>
  <si>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</si>
  <si>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</si>
  <si>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</si>
  <si>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</si>
  <si>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</si>
  <si>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</si>
  <si>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</si>
  <si>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</si>
  <si>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</si>
  <si>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</si>
  <si>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</si>
  <si>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</si>
  <si>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</si>
  <si>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</si>
  <si>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</si>
  <si>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</si>
  <si>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</si>
  <si>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</si>
  <si>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</si>
  <si>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</si>
  <si>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</si>
  <si>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</si>
  <si>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</si>
  <si>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</si>
  <si>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</si>
  <si>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</si>
  <si>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</si>
  <si>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</si>
  <si>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</si>
  <si>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</si>
  <si>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</si>
  <si>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</si>
  <si>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</si>
  <si>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</si>
  <si>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</si>
  <si>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</si>
  <si>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</si>
  <si>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</si>
  <si>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</si>
  <si>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</si>
  <si>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</si>
  <si>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</si>
  <si>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</si>
  <si>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</si>
  <si>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</si>
  <si>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</si>
  <si>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</si>
  <si>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</si>
  <si>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</si>
  <si>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</si>
  <si>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</si>
  <si>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</si>
  <si>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</si>
  <si>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</si>
  <si>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</si>
  <si>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</si>
  <si>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</si>
  <si>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</si>
  <si>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</si>
  <si>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</si>
  <si>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</si>
  <si>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</si>
  <si>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</si>
  <si>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</si>
  <si>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</si>
  <si>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</si>
  <si>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</si>
  <si>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</si>
  <si>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</si>
  <si>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</si>
  <si>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</si>
  <si>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</si>
  <si>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</si>
  <si>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</si>
  <si>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</si>
  <si>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</si>
  <si>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</si>
  <si>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</si>
  <si>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</si>
  <si>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</si>
  <si>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</si>
  <si>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</si>
  <si>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</si>
  <si>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</si>
  <si>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</si>
  <si>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</si>
  <si>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</si>
  <si>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</si>
  <si>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</si>
  <si>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</si>
  <si>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</si>
  <si>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</si>
  <si>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</si>
  <si>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</si>
  <si>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</si>
  <si>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</si>
  <si>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</si>
  <si>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</si>
  <si>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</si>
  <si>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</si>
  <si>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</si>
  <si>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</si>
  <si>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</si>
  <si>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</si>
  <si>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</si>
  <si>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</si>
  <si>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</si>
  <si>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</si>
  <si>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</si>
  <si>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</si>
  <si>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</si>
  <si>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</si>
  <si>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</si>
  <si>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</si>
  <si>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</si>
  <si>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</si>
  <si>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</si>
  <si>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</si>
  <si>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</si>
  <si>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</si>
  <si>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</si>
  <si>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</si>
  <si>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</si>
  <si>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</si>
  <si>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</si>
  <si>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</si>
  <si>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</si>
  <si>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</si>
  <si>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</si>
  <si>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</si>
  <si>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</si>
  <si>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</si>
  <si>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</si>
  <si>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</si>
  <si>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</si>
  <si>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</si>
  <si>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</si>
  <si>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</si>
  <si>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</si>
  <si>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</si>
  <si>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</si>
  <si>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</si>
  <si>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</si>
  <si>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</si>
  <si>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</si>
  <si>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</si>
  <si>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</si>
  <si>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</si>
  <si>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</si>
  <si>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</si>
  <si>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</si>
  <si>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</si>
  <si>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</si>
  <si>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</si>
  <si>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</si>
  <si>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</si>
  <si>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</si>
  <si>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</si>
  <si>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</si>
  <si>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</si>
  <si>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</si>
  <si>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</si>
  <si>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</si>
  <si>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</si>
  <si>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</si>
  <si>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</si>
  <si>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</si>
  <si>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</si>
  <si>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</si>
  <si>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</si>
  <si>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</si>
  <si>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</si>
  <si>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</si>
  <si>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</si>
  <si>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</si>
  <si>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</si>
  <si>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</si>
  <si>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</si>
  <si>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</si>
  <si>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</si>
  <si>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</si>
  <si>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</si>
  <si>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</si>
  <si>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</si>
  <si>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</si>
  <si>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</si>
  <si>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</si>
  <si>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</si>
  <si>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</si>
  <si>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</si>
  <si>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</si>
  <si>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</si>
  <si>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</si>
  <si>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</si>
  <si>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</si>
  <si>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</si>
  <si>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</si>
  <si>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</si>
  <si>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</si>
  <si>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</si>
  <si>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</si>
  <si>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</si>
  <si>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</si>
  <si>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</si>
  <si>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</si>
  <si>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</si>
  <si>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</si>
  <si>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</si>
  <si>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</si>
  <si>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</si>
  <si>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</si>
  <si>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</si>
  <si>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</si>
  <si>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</si>
  <si>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</si>
  <si>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</si>
  <si>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</si>
  <si>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</si>
  <si>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</si>
  <si>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</si>
  <si>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</si>
  <si>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</si>
  <si>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</si>
  <si>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</si>
  <si>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</si>
  <si>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</si>
  <si>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</si>
  <si>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</si>
  <si>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</si>
  <si>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</si>
  <si>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</si>
  <si>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</si>
  <si>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</si>
  <si>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</si>
  <si>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</si>
  <si>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</si>
  <si>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</si>
  <si>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</si>
  <si>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</si>
  <si>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</si>
  <si>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</si>
  <si>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</si>
  <si>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</si>
  <si>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</si>
  <si>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</si>
  <si>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</si>
  <si>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</si>
  <si>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</si>
  <si>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</si>
  <si>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</si>
  <si>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</si>
  <si>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</si>
  <si>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</si>
  <si>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</si>
  <si>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</si>
  <si>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</si>
  <si>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</si>
  <si>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</si>
  <si>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</si>
  <si>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</si>
  <si>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</si>
  <si>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</si>
  <si>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</si>
  <si>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</si>
  <si>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</si>
  <si>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</si>
  <si>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</si>
  <si>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</si>
  <si>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</si>
  <si>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</si>
  <si>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</si>
  <si>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</si>
  <si>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</si>
  <si>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</si>
  <si>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</si>
  <si>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</si>
  <si>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</si>
  <si>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</si>
  <si>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</si>
  <si>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</si>
  <si>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</si>
  <si>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</si>
  <si>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</si>
  <si>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</si>
  <si>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</si>
  <si>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</si>
  <si>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</si>
  <si>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</si>
  <si>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</si>
  <si>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</si>
  <si>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</si>
  <si>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</si>
  <si>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</si>
  <si>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</si>
  <si>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</si>
  <si>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</si>
  <si>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</si>
  <si>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</si>
  <si>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</si>
  <si>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</si>
  <si>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</si>
  <si>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</si>
  <si>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</si>
  <si>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</si>
  <si>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</si>
  <si>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</si>
  <si>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</si>
  <si>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</si>
  <si>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</si>
  <si>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</si>
  <si>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</si>
  <si>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</si>
  <si>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</si>
  <si>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</si>
  <si>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</si>
  <si>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</si>
  <si>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</si>
  <si>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</si>
  <si>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</si>
  <si>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</si>
  <si>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</si>
  <si>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</si>
  <si>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</si>
  <si>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</si>
  <si>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</si>
  <si>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</si>
  <si>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</si>
  <si>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</si>
  <si>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</si>
  <si>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</si>
  <si>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</si>
  <si>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</si>
  <si>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</si>
  <si>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</si>
  <si>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</si>
  <si>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</si>
  <si>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</si>
  <si>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</si>
  <si>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</si>
  <si>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</si>
  <si>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</si>
  <si>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</si>
  <si>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</si>
  <si>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</si>
  <si>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</si>
  <si>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</si>
  <si>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</si>
  <si>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</si>
  <si>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</si>
  <si>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</si>
  <si>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</si>
  <si>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</si>
  <si>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</si>
  <si>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</si>
  <si>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</si>
  <si>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</si>
  <si>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</si>
  <si>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</si>
  <si>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</si>
  <si>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</si>
  <si>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</si>
  <si>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</si>
  <si>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</si>
  <si>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</si>
  <si>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</si>
  <si>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</si>
  <si>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</si>
  <si>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</si>
  <si>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</si>
  <si>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</si>
  <si>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</si>
  <si>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</si>
  <si>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</si>
  <si>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</si>
  <si>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</si>
  <si>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</si>
  <si>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</si>
  <si>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</si>
  <si>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</si>
  <si>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</si>
  <si>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</si>
  <si>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</si>
  <si>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</si>
  <si>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</si>
  <si>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</si>
  <si>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</si>
  <si>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</si>
  <si>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</si>
  <si>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</si>
  <si>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</si>
  <si>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</si>
  <si>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</si>
  <si>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</si>
  <si>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</si>
  <si>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</si>
  <si>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</si>
  <si>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</si>
  <si>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</si>
  <si>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</si>
  <si>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</si>
  <si>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</si>
  <si>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</si>
  <si>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</si>
  <si>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</si>
  <si>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</si>
  <si>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</si>
  <si>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</si>
  <si>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</si>
  <si>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</si>
  <si>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</si>
  <si>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</si>
  <si>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</si>
  <si>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</si>
  <si>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</si>
  <si>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</si>
  <si>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</si>
  <si>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</si>
  <si>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</si>
  <si>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</si>
  <si>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</si>
  <si>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</si>
  <si>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</si>
  <si>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</si>
  <si>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</si>
  <si>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</si>
  <si>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</si>
  <si>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</si>
  <si>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</si>
  <si>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</si>
  <si>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</si>
  <si>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</si>
  <si>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</si>
  <si>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</si>
  <si>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</si>
  <si>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</si>
  <si>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</si>
  <si>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</si>
  <si>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</si>
  <si>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</si>
  <si>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</si>
  <si>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</si>
  <si>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</si>
  <si>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</si>
  <si>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</si>
  <si>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</si>
  <si>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</si>
  <si>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</si>
  <si>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</si>
  <si>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</si>
  <si>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</si>
  <si>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</si>
  <si>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</si>
  <si>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</si>
  <si>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</si>
  <si>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</si>
  <si>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</si>
  <si>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</si>
  <si>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</si>
  <si>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</si>
  <si>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</si>
  <si>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</si>
  <si>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</si>
  <si>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</si>
  <si>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</si>
  <si>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</si>
  <si>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</si>
  <si>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</si>
  <si>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</si>
  <si>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</si>
  <si>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</si>
  <si>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</si>
  <si>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</si>
  <si>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</si>
  <si>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</si>
  <si>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</si>
  <si>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</si>
  <si>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</si>
  <si>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</si>
  <si>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</si>
  <si>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</si>
  <si>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</si>
  <si>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</si>
  <si>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</si>
  <si>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</si>
  <si>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</si>
  <si>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</si>
  <si>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</si>
  <si>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</si>
  <si>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</si>
  <si>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</si>
  <si>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</si>
  <si>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</si>
  <si>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</si>
  <si>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</si>
  <si>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</si>
  <si>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</si>
  <si>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</si>
  <si>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</si>
  <si>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</si>
  <si>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</si>
  <si>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</si>
  <si>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</si>
  <si>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</si>
  <si>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</si>
  <si>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</si>
  <si>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</si>
  <si>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</si>
  <si>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</si>
  <si>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</si>
  <si>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</si>
  <si>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</si>
  <si>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</si>
  <si>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</si>
  <si>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</si>
  <si>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</si>
  <si>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</si>
  <si>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</si>
  <si>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</si>
  <si>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</si>
  <si>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</si>
  <si>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</si>
  <si>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</si>
  <si>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</si>
  <si>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</si>
  <si>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</si>
  <si>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</si>
  <si>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</si>
  <si>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</si>
  <si>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</si>
  <si>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</si>
  <si>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</si>
  <si>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</si>
  <si>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</si>
  <si>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</si>
  <si>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</si>
  <si>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</si>
  <si>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</si>
  <si>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</si>
  <si>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</si>
  <si>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</si>
  <si>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</si>
  <si>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</si>
  <si>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</si>
  <si>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</si>
  <si>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</si>
  <si>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</si>
  <si>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</si>
  <si>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</si>
  <si>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</si>
  <si>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</si>
  <si>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</si>
  <si>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</si>
  <si>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</si>
  <si>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</si>
  <si>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</si>
  <si>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</si>
  <si>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</si>
  <si>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</si>
  <si>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</si>
  <si>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</si>
  <si>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</si>
  <si>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</si>
  <si>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</si>
  <si>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</si>
  <si>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</si>
  <si>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</si>
  <si>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</si>
  <si>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</si>
  <si>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</si>
  <si>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</si>
  <si>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</si>
  <si>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</si>
  <si>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</si>
  <si>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</si>
  <si>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</si>
  <si>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</si>
  <si>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</si>
  <si>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</si>
  <si>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</si>
  <si>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</si>
  <si>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</si>
  <si>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</si>
  <si>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</si>
  <si>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</si>
  <si>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</si>
  <si>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</si>
  <si>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</si>
  <si>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</si>
  <si>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</si>
  <si>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</si>
  <si>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</si>
  <si>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</si>
  <si>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</si>
  <si>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</si>
  <si>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</si>
  <si>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</si>
  <si>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</si>
  <si>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</si>
  <si>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</si>
  <si>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</si>
  <si>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</si>
  <si>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</si>
  <si>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</si>
  <si>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</si>
  <si>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</si>
  <si>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</si>
  <si>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</si>
  <si>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</si>
  <si>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</si>
  <si>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</si>
  <si>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</si>
  <si>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</si>
  <si>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</si>
  <si>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</si>
  <si>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</si>
  <si>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</si>
  <si>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</si>
  <si>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</si>
  <si>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</si>
  <si>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</si>
  <si>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</si>
  <si>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</si>
  <si>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</si>
  <si>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</si>
  <si>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</si>
  <si>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</si>
  <si>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</si>
  <si>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</si>
  <si>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</si>
  <si>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</si>
  <si>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</si>
  <si>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</si>
  <si>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</si>
  <si>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</si>
  <si>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</si>
  <si>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</si>
  <si>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</si>
  <si>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</si>
  <si>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</si>
  <si>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</si>
  <si>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</si>
  <si>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</si>
  <si>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</si>
  <si>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</si>
  <si>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</si>
  <si>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</si>
  <si>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</si>
  <si>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</si>
  <si>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</si>
  <si>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</si>
  <si>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</si>
  <si>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</si>
  <si>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</si>
  <si>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</si>
  <si>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</si>
  <si>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</si>
  <si>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</si>
  <si>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</si>
  <si>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</si>
  <si>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</si>
  <si>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</si>
  <si>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</si>
  <si>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</si>
  <si>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</si>
  <si>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</si>
  <si>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</si>
  <si>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</si>
  <si>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</si>
  <si>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</si>
  <si>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</si>
  <si>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</si>
  <si>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</si>
  <si>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</si>
  <si>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</si>
  <si>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</si>
  <si>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</si>
  <si>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</si>
  <si>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</si>
  <si>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</si>
  <si>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</si>
  <si>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</si>
  <si>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</si>
  <si>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</si>
  <si>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</si>
  <si>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</si>
  <si>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</si>
  <si>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</si>
  <si>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</si>
  <si>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</si>
  <si>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</si>
  <si>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</si>
  <si>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</si>
  <si>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</si>
  <si>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</si>
  <si>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</si>
  <si>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</si>
  <si>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</si>
  <si>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</si>
  <si>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</si>
  <si>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</si>
  <si>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</si>
  <si>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</si>
  <si>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</si>
  <si>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</si>
  <si>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</si>
  <si>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</si>
  <si>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</si>
  <si>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</si>
  <si>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</si>
  <si>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</si>
  <si>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</si>
  <si>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</si>
  <si>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</si>
  <si>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</si>
  <si>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</si>
  <si>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</si>
  <si>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</si>
  <si>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</si>
  <si>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</si>
  <si>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</si>
  <si>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</si>
  <si>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</si>
  <si>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</si>
  <si>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</si>
  <si>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</si>
  <si>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</si>
  <si>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</si>
  <si>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</si>
  <si>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</si>
  <si>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</si>
  <si>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</si>
  <si>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</si>
  <si>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</si>
  <si>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</si>
  <si>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</si>
  <si>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</si>
  <si>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</si>
  <si>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</si>
  <si>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</si>
  <si>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</si>
  <si>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</si>
  <si>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</si>
  <si>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</si>
  <si>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</si>
  <si>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</si>
  <si>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</si>
  <si>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</si>
  <si>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</si>
  <si>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</si>
  <si>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</si>
  <si>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</si>
  <si>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</si>
  <si>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</si>
  <si>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</si>
  <si>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</si>
  <si>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</si>
  <si>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</si>
  <si>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</si>
  <si>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</si>
  <si>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</si>
  <si>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</si>
  <si>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</si>
  <si>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</si>
  <si>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</si>
  <si>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</si>
  <si>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</si>
  <si>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</si>
  <si>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</si>
  <si>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</si>
  <si>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</si>
  <si>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</si>
  <si>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</si>
  <si>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</si>
  <si>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</si>
  <si>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</si>
  <si>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</si>
  <si>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</si>
  <si>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</si>
  <si>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</si>
  <si>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</si>
  <si>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</si>
  <si>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</si>
  <si>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</si>
  <si>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</si>
  <si>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</si>
  <si>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</si>
  <si>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</si>
  <si>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</si>
  <si>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</si>
  <si>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</si>
  <si>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</si>
  <si>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</si>
  <si>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</si>
  <si>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</si>
  <si>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</si>
  <si>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</si>
  <si>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</si>
  <si>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</si>
  <si>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</si>
  <si>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</si>
  <si>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</si>
  <si>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</si>
  <si>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</si>
  <si>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</si>
  <si>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</si>
  <si>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</si>
  <si>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</si>
  <si>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</si>
  <si>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</si>
  <si>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</si>
  <si>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</si>
  <si>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</si>
  <si>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</si>
  <si>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</si>
  <si>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</si>
  <si>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</si>
  <si>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</si>
  <si>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</si>
  <si>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</si>
  <si>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</si>
  <si>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</si>
  <si>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</si>
  <si>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</si>
  <si>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</si>
  <si>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</si>
  <si>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</si>
  <si>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</si>
  <si>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</si>
  <si>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</si>
  <si>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</si>
  <si>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</si>
  <si>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</si>
  <si>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</si>
  <si>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</si>
  <si>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</si>
  <si>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</si>
  <si>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</si>
  <si>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</si>
  <si>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</si>
  <si>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</si>
  <si>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</si>
  <si>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</si>
  <si>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</si>
  <si>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</si>
  <si>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</si>
  <si>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</si>
  <si>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</si>
  <si>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</si>
  <si>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</si>
  <si>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</si>
  <si>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</si>
  <si>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</si>
  <si>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</si>
  <si>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</si>
  <si>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</si>
  <si>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</si>
  <si>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</si>
  <si>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</si>
  <si>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</si>
  <si>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</si>
  <si>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</si>
  <si>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</si>
  <si>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</si>
  <si>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</si>
  <si>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</si>
  <si>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</si>
  <si>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</si>
  <si>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</si>
  <si>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</si>
  <si>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</si>
  <si>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</si>
  <si>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</si>
  <si>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</si>
  <si>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</si>
  <si>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</si>
  <si>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</si>
  <si>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</si>
  <si>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</si>
  <si>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</si>
  <si>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</si>
  <si>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</si>
  <si>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</si>
  <si>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</si>
  <si>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</si>
  <si>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</si>
  <si>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</si>
  <si>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</si>
  <si>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</si>
  <si>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</si>
  <si>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</si>
  <si>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</si>
  <si>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</si>
  <si>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</si>
  <si>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</si>
  <si>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</si>
  <si>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</si>
  <si>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</si>
  <si>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</si>
  <si>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</si>
  <si>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</si>
  <si>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</si>
  <si>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</si>
  <si>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</si>
  <si>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</si>
  <si>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</si>
  <si>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</si>
  <si>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</si>
  <si>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</si>
  <si>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</si>
  <si>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</si>
  <si>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</si>
  <si>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</si>
  <si>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</si>
  <si>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</si>
  <si>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</si>
  <si>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</si>
  <si>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</si>
  <si>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</si>
  <si>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</si>
  <si>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</si>
  <si>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</si>
  <si>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</si>
  <si>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</si>
  <si>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</si>
  <si>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</si>
  <si>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</si>
  <si>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</si>
  <si>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</si>
  <si>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</si>
  <si>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</si>
  <si>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</si>
  <si>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</si>
  <si>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</si>
  <si>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</si>
  <si>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</si>
  <si>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</si>
  <si>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</si>
  <si>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</si>
  <si>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</si>
  <si>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</si>
  <si>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</si>
  <si>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</si>
  <si>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</si>
  <si>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</si>
  <si>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</si>
  <si>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</si>
  <si>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</si>
  <si>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</si>
  <si>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</si>
  <si>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</si>
  <si>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</si>
  <si>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</si>
  <si>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</si>
  <si>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</si>
  <si>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</si>
  <si>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</si>
  <si>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</si>
  <si>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</si>
  <si>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</si>
  <si>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</si>
  <si>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</si>
  <si>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</si>
  <si>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</si>
  <si>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</si>
  <si>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</si>
  <si>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</si>
  <si>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</si>
  <si>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</si>
  <si>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</si>
  <si>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</si>
  <si>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</si>
  <si>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</si>
  <si>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</si>
  <si>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</si>
  <si>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</si>
  <si>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</si>
  <si>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</si>
  <si>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</si>
  <si>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</si>
  <si>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</si>
  <si>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</si>
  <si>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</si>
  <si>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</si>
  <si>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</si>
  <si>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</si>
  <si>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</si>
  <si>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</si>
  <si>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</si>
  <si>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</si>
  <si>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</si>
  <si>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</si>
  <si>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</si>
  <si>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</si>
  <si>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</si>
  <si>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</si>
  <si>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</si>
  <si>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</si>
  <si>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</si>
  <si>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</si>
  <si>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</si>
  <si>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</si>
  <si>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</si>
  <si>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</si>
  <si>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</si>
  <si>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</si>
  <si>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</si>
  <si>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</si>
  <si>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</si>
  <si>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</si>
  <si>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</si>
  <si>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</si>
  <si>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</si>
  <si>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</si>
  <si>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</si>
  <si>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</si>
  <si>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</si>
  <si>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</si>
  <si>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</si>
  <si>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</si>
  <si>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</si>
  <si>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</si>
  <si>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</si>
  <si>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</si>
  <si>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</si>
  <si>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</si>
  <si>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</si>
  <si>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</si>
  <si>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</si>
  <si>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</si>
  <si>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</si>
  <si>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</si>
  <si>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</si>
  <si>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</si>
  <si>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</si>
  <si>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</si>
  <si>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</si>
  <si>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</si>
  <si>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</si>
  <si>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</si>
  <si>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</si>
  <si>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</si>
  <si>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</si>
  <si>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</si>
  <si>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</si>
  <si>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</si>
  <si>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</si>
  <si>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</si>
  <si>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</si>
  <si>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</si>
  <si>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</si>
  <si>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</si>
  <si>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</si>
  <si>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</si>
  <si>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</si>
  <si>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</si>
  <si>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</si>
  <si>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</si>
  <si>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</si>
  <si>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</si>
  <si>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</si>
  <si>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</si>
  <si>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</si>
  <si>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</si>
  <si>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</si>
  <si>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</si>
  <si>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</si>
  <si>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</si>
  <si>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</si>
  <si>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</si>
  <si>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</si>
  <si>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</si>
  <si>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</si>
  <si>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</si>
  <si>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</si>
  <si>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</si>
  <si>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</si>
  <si>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</si>
  <si>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</si>
  <si>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</si>
  <si>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</si>
  <si>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</si>
  <si>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</si>
  <si>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</si>
  <si>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</si>
  <si>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</si>
  <si>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</si>
  <si>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</si>
  <si>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</si>
  <si>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</si>
  <si>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</si>
  <si>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</si>
  <si>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</si>
  <si>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</si>
  <si>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</si>
  <si>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</si>
  <si>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</si>
  <si>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</si>
  <si>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</si>
  <si>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</si>
  <si>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</si>
  <si>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</si>
  <si>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</si>
  <si>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</si>
  <si>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</si>
  <si>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</si>
  <si>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</si>
  <si>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</si>
  <si>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</si>
  <si>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</si>
  <si>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</si>
  <si>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</si>
  <si>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</si>
  <si>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</si>
  <si>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</si>
  <si>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</si>
  <si>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</si>
  <si>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</si>
  <si>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</si>
  <si>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</si>
  <si>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</si>
  <si>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</si>
  <si>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</si>
  <si>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</si>
  <si>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</si>
  <si>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</si>
  <si>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</si>
  <si>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</si>
  <si>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</si>
  <si>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</si>
  <si>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</si>
  <si>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</si>
  <si>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</si>
  <si>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</si>
  <si>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</si>
  <si>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</si>
  <si>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</si>
  <si>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</si>
  <si>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</si>
  <si>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</si>
  <si>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</si>
  <si>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</si>
  <si>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</si>
  <si>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</si>
  <si>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</si>
  <si>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</si>
  <si>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</si>
  <si>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</si>
  <si>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</si>
  <si>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</si>
  <si>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</si>
  <si>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</si>
  <si>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</si>
  <si>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</si>
  <si>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</si>
  <si>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</si>
  <si>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</si>
  <si>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</si>
  <si>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</si>
  <si>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</si>
  <si>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</si>
  <si>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</si>
  <si>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</si>
  <si>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</si>
  <si>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</si>
  <si>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</si>
  <si>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</si>
  <si>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</si>
  <si>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</si>
  <si>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</si>
  <si>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</si>
  <si>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</si>
  <si>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</si>
  <si>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</si>
  <si>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</si>
  <si>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</si>
  <si>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</si>
  <si>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</si>
  <si>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</si>
  <si>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</si>
  <si>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</si>
  <si>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</si>
  <si>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</si>
  <si>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</si>
  <si>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</si>
  <si>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</si>
  <si>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</si>
  <si>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</si>
  <si>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</si>
  <si>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</si>
  <si>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</si>
  <si>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</si>
  <si>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</si>
  <si>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</si>
  <si>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</si>
  <si>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</si>
  <si>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</si>
  <si>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</si>
  <si>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</si>
  <si>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</si>
  <si>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</si>
  <si>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</si>
  <si>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</si>
  <si>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</si>
  <si>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</si>
  <si>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</si>
  <si>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</si>
  <si>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</si>
  <si>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</si>
  <si>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</si>
  <si>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</si>
  <si>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</si>
  <si>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</si>
  <si>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</si>
  <si>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</si>
  <si>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</si>
  <si>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</si>
  <si>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</si>
  <si>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</si>
  <si>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</si>
  <si>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</si>
  <si>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</si>
  <si>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</si>
  <si>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</si>
  <si>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</si>
  <si>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</si>
  <si>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</si>
  <si>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</si>
  <si>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</si>
  <si>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</si>
  <si>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</si>
  <si>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</si>
  <si>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</si>
  <si>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</si>
  <si>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</si>
  <si>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</si>
  <si>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</si>
  <si>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</si>
  <si>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</si>
  <si>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</si>
  <si>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</si>
  <si>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</si>
  <si>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</si>
  <si>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</si>
  <si>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</si>
  <si>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</si>
  <si>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</si>
  <si>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</si>
  <si>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</si>
  <si>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</si>
  <si>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</si>
  <si>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</si>
  <si>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</si>
  <si>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</si>
  <si>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</si>
  <si>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</si>
  <si>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</si>
  <si>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</si>
  <si>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</si>
  <si>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</si>
  <si>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</si>
  <si>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</si>
  <si>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</si>
  <si>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</si>
  <si>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</si>
  <si>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</si>
  <si>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</si>
  <si>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</si>
  <si>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</si>
  <si>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</si>
  <si>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</si>
  <si>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</si>
  <si>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</si>
  <si>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</si>
  <si>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</si>
  <si>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</si>
  <si>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</si>
  <si>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</si>
  <si>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</si>
  <si>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</si>
  <si>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</si>
  <si>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</si>
  <si>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</si>
  <si>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</si>
  <si>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</si>
  <si>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</si>
  <si>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</si>
  <si>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</si>
  <si>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</si>
  <si>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</si>
  <si>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</si>
  <si>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</si>
  <si>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</si>
  <si>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</si>
  <si>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</si>
  <si>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</si>
  <si>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</si>
  <si>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</si>
  <si>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</si>
  <si>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</si>
  <si>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</si>
  <si>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</si>
  <si>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</si>
  <si>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</si>
  <si>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</si>
  <si>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</si>
  <si>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</si>
  <si>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</si>
  <si>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</si>
  <si>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</si>
  <si>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</si>
  <si>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</si>
  <si>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</si>
  <si>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</si>
  <si>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</si>
  <si>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</si>
  <si>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</si>
  <si>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</si>
  <si>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</si>
  <si>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</si>
  <si>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</si>
  <si>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</si>
  <si>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</si>
  <si>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</si>
  <si>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</si>
  <si>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</si>
  <si>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</si>
  <si>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</si>
  <si>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</si>
  <si>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</si>
  <si>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</si>
  <si>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</si>
  <si>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</si>
  <si>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</si>
  <si>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</si>
  <si>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</si>
  <si>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</si>
  <si>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</si>
  <si>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</si>
  <si>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</si>
  <si>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</si>
  <si>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</si>
  <si>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</si>
  <si>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</si>
  <si>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</si>
  <si>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</si>
  <si>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</si>
  <si>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</si>
  <si>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</si>
  <si>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</si>
  <si>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</si>
  <si>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</si>
  <si>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</si>
  <si>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</si>
  <si>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</si>
  <si>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</si>
  <si>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</si>
  <si>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</si>
  <si>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</si>
  <si>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</si>
  <si>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</si>
  <si>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</si>
  <si>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</si>
  <si>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</si>
  <si>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</si>
  <si>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</si>
  <si>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</si>
  <si>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</si>
  <si>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</si>
  <si>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</si>
  <si>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</si>
  <si>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</si>
  <si>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</si>
  <si>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</si>
  <si>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</si>
  <si>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</si>
  <si>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</si>
  <si>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</si>
  <si>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</si>
  <si>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</si>
  <si>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</si>
  <si>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</si>
  <si>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</si>
  <si>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</si>
  <si>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</si>
  <si>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</si>
  <si>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</si>
  <si>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</si>
  <si>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</si>
  <si>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</si>
  <si>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</si>
  <si>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</si>
  <si>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</si>
  <si>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</si>
  <si>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</si>
  <si>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</si>
  <si>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</si>
  <si>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</si>
  <si>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</si>
  <si>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</si>
  <si>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</si>
  <si>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</si>
  <si>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</si>
  <si>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</si>
  <si>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</si>
  <si>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</si>
  <si>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</si>
  <si>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</si>
  <si>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</si>
  <si>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</si>
  <si>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</si>
  <si>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</si>
  <si>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</si>
  <si>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</si>
  <si>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</si>
  <si>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</si>
  <si>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</si>
  <si>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</si>
  <si>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</si>
  <si>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</si>
  <si>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</si>
  <si>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</si>
  <si>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</si>
  <si>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</si>
  <si>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</si>
  <si>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</si>
  <si>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</si>
  <si>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</si>
  <si>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</si>
  <si>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</si>
  <si>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</si>
  <si>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</si>
  <si>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</si>
  <si>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</si>
  <si>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</si>
  <si>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</si>
  <si>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</si>
  <si>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</si>
  <si>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</si>
  <si>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</si>
  <si>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</si>
  <si>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</si>
  <si>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</si>
  <si>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</si>
  <si>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</si>
  <si>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</si>
  <si>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</si>
  <si>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</si>
  <si>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</si>
  <si>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</si>
  <si>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</si>
  <si>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</si>
  <si>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</si>
  <si>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</si>
  <si>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</si>
  <si>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</si>
  <si>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</si>
  <si>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</si>
  <si>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</si>
  <si>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</si>
  <si>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</si>
  <si>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</si>
  <si>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</si>
  <si>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</si>
  <si>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</si>
  <si>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</si>
  <si>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</si>
  <si>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</si>
  <si>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</si>
  <si>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</si>
  <si>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</si>
  <si>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</si>
  <si>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</si>
  <si>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</si>
  <si>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</si>
  <si>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</si>
  <si>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</si>
  <si>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</si>
  <si>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</si>
  <si>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</si>
  <si>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</si>
  <si>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</si>
  <si>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</si>
  <si>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</si>
  <si>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</si>
  <si>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</si>
  <si>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</si>
  <si>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</si>
  <si>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</si>
  <si>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</si>
  <si>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</si>
  <si>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</si>
  <si>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</si>
  <si>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</si>
  <si>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</si>
  <si>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</si>
  <si>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</si>
  <si>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</si>
  <si>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</si>
  <si>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</si>
  <si>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</si>
  <si>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</si>
  <si>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</si>
  <si>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</si>
  <si>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</si>
  <si>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</si>
  <si>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</si>
  <si>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</si>
  <si>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</si>
  <si>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</si>
  <si>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</si>
  <si>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</si>
  <si>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</si>
  <si>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</si>
  <si>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</si>
  <si>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</si>
  <si>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</si>
  <si>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</si>
  <si>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</si>
  <si>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</si>
  <si>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</si>
  <si>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</si>
  <si>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</si>
  <si>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</si>
  <si>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</si>
  <si>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</si>
  <si>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</si>
  <si>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</si>
  <si>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</si>
  <si>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</si>
  <si>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</si>
  <si>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</si>
  <si>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</si>
  <si>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</si>
  <si>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</si>
  <si>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</si>
  <si>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</si>
  <si>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</si>
  <si>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</si>
  <si>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</si>
  <si>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</si>
  <si>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</si>
  <si>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</si>
  <si>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</si>
  <si>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</si>
  <si>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</si>
  <si>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</si>
  <si>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</si>
  <si>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</si>
  <si>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</si>
  <si>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</si>
  <si>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</si>
  <si>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</si>
  <si>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</si>
  <si>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</si>
  <si>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</si>
  <si>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</si>
  <si>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</si>
  <si>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</si>
  <si>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</si>
  <si>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</si>
  <si>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</si>
  <si>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</si>
  <si>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</si>
  <si>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</si>
  <si>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</si>
  <si>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</si>
  <si>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</si>
  <si>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</si>
  <si>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</si>
  <si>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</si>
  <si>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</si>
  <si>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</si>
  <si>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</si>
  <si>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</si>
  <si>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</si>
  <si>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</si>
  <si>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</si>
  <si>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</si>
  <si>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</si>
  <si>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</si>
  <si>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</si>
  <si>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</si>
  <si>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</si>
  <si>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</si>
  <si>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</si>
  <si>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</si>
  <si>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</si>
  <si>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</si>
  <si>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</si>
  <si>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</si>
  <si>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</si>
  <si>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</si>
  <si>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</si>
  <si>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</si>
  <si>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</si>
  <si>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</si>
  <si>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</si>
  <si>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</si>
  <si>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</si>
  <si>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</si>
  <si>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</si>
  <si>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</si>
  <si>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</si>
  <si>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</si>
  <si>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</si>
  <si>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</si>
  <si>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</si>
  <si>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</si>
  <si>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</si>
  <si>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</si>
  <si>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</si>
  <si>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</si>
  <si>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</si>
  <si>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</si>
  <si>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</si>
  <si>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</si>
  <si>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</si>
  <si>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</si>
  <si>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</si>
  <si>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</si>
  <si>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</si>
  <si>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</si>
  <si>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</si>
  <si>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</si>
  <si>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</si>
  <si>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</si>
  <si>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</si>
  <si>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</si>
  <si>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</si>
  <si>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</si>
  <si>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</si>
  <si>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</si>
  <si>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</si>
  <si>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</si>
  <si>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</si>
  <si>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</si>
  <si>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</si>
  <si>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</si>
  <si>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</si>
  <si>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</si>
  <si>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</si>
  <si>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</si>
  <si>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</si>
  <si>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</si>
  <si>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</si>
  <si>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</si>
  <si>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</si>
  <si>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</si>
  <si>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</si>
  <si>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</si>
  <si>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</si>
  <si>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</si>
  <si>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</si>
  <si>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</si>
  <si>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</si>
  <si>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</si>
  <si>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</si>
  <si>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</si>
  <si>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</si>
  <si>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</si>
  <si>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</si>
  <si>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</si>
  <si>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</si>
  <si>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</si>
  <si>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</si>
  <si>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</si>
  <si>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</si>
  <si>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</si>
  <si>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</si>
  <si>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</si>
  <si>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</si>
  <si>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</si>
  <si>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</si>
  <si>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</si>
  <si>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</si>
  <si>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</si>
  <si>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</si>
  <si>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</si>
  <si>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</si>
  <si>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</si>
  <si>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</si>
  <si>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</si>
  <si>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</si>
  <si>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</si>
  <si>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</si>
  <si>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</si>
  <si>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</si>
  <si>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</si>
  <si>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</si>
  <si>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</si>
  <si>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</si>
  <si>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</si>
  <si>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</si>
  <si>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</si>
  <si>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</si>
  <si>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</si>
  <si>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</si>
  <si>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</si>
  <si>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</si>
  <si>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</si>
  <si>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</si>
  <si>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</si>
  <si>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</si>
  <si>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</si>
  <si>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</si>
  <si>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</si>
  <si>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</si>
  <si>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</si>
  <si>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</si>
  <si>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</si>
  <si>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</si>
  <si>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</si>
  <si>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</si>
  <si>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</si>
  <si>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</si>
  <si>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</si>
  <si>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</si>
  <si>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</si>
  <si>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</si>
  <si>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</si>
  <si>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</si>
  <si>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</si>
  <si>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</si>
  <si>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</si>
  <si>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</si>
  <si>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</si>
  <si>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</si>
  <si>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</si>
  <si>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</si>
  <si>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</si>
  <si>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</si>
  <si>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</si>
  <si>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</si>
  <si>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</si>
  <si>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</si>
  <si>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</si>
  <si>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</si>
  <si>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</si>
  <si>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</si>
  <si>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</si>
  <si>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</si>
  <si>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</si>
  <si>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</si>
  <si>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</si>
  <si>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</si>
  <si>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</si>
  <si>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</si>
  <si>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</si>
  <si>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</si>
  <si>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</si>
  <si>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</si>
  <si>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</si>
  <si>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</si>
  <si>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</si>
  <si>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</si>
  <si>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</si>
  <si>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</si>
  <si>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</si>
  <si>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</si>
  <si>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</si>
  <si>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</si>
  <si>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</si>
  <si>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</si>
  <si>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</si>
  <si>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</si>
  <si>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</si>
  <si>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</si>
  <si>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</si>
  <si>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</si>
  <si>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</si>
  <si>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</si>
  <si>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</si>
  <si>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</si>
  <si>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</si>
  <si>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</si>
  <si>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</si>
  <si>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</si>
  <si>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</si>
  <si>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</si>
  <si>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</si>
  <si>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</si>
  <si>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</si>
  <si>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</si>
  <si>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</si>
  <si>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</si>
  <si>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</si>
  <si>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</si>
  <si>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</si>
  <si>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</si>
  <si>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</si>
  <si>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</si>
  <si>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</si>
  <si>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</si>
  <si>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</si>
  <si>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</si>
  <si>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</si>
  <si>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</si>
  <si>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</si>
  <si>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</si>
  <si>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</si>
  <si>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</si>
  <si>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</si>
  <si>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</si>
  <si>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</si>
  <si>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</si>
  <si>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</si>
  <si>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</si>
  <si>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</si>
  <si>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</si>
  <si>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</si>
  <si>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</si>
  <si>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</si>
  <si>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</si>
  <si>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</si>
  <si>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</si>
  <si>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</si>
  <si>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</si>
  <si>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</si>
  <si>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</si>
  <si>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</si>
  <si>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</si>
  <si>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</si>
  <si>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</si>
  <si>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</si>
  <si>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</si>
  <si>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</si>
  <si>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</si>
  <si>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</si>
  <si>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</si>
  <si>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</si>
  <si>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</si>
  <si>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</si>
  <si>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</si>
  <si>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</si>
  <si>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</si>
  <si>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</si>
  <si>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</si>
  <si>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</si>
  <si>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</si>
  <si>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</si>
  <si>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</si>
  <si>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</si>
  <si>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</si>
  <si>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</si>
  <si>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</si>
  <si>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</si>
  <si>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</si>
  <si>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</si>
  <si>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</si>
  <si>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</si>
  <si>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</si>
  <si>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</si>
  <si>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</si>
  <si>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</si>
  <si>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</si>
  <si>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</si>
  <si>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</si>
  <si>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</si>
  <si>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</si>
  <si>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</si>
  <si>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</si>
  <si>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</si>
  <si>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</si>
  <si>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</si>
  <si>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</si>
  <si>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</si>
  <si>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</si>
  <si>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</si>
  <si>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</si>
  <si>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</si>
  <si>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</si>
  <si>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</si>
  <si>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</si>
  <si>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</si>
  <si>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</si>
  <si>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</si>
  <si>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</si>
  <si>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</si>
  <si>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</si>
  <si>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</si>
  <si>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</si>
  <si>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</si>
  <si>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</si>
  <si>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</si>
  <si>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</si>
  <si>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</si>
  <si>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</si>
  <si>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</si>
  <si>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</si>
  <si>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</si>
  <si>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</si>
  <si>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</si>
  <si>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</si>
  <si>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</si>
  <si>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</si>
  <si>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</si>
  <si>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</si>
  <si>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</si>
  <si>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</si>
  <si>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</si>
  <si>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</si>
  <si>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</si>
  <si>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</si>
  <si>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</si>
  <si>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</si>
  <si>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</si>
  <si>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</si>
  <si>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</si>
  <si>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</si>
  <si>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</si>
  <si>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</si>
  <si>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</si>
  <si>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</si>
  <si>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</si>
  <si>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</si>
  <si>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</si>
  <si>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</si>
  <si>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</si>
  <si>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</si>
  <si>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</si>
  <si>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</si>
  <si>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</si>
  <si>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</si>
  <si>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</si>
  <si>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</si>
  <si>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</si>
  <si>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</si>
  <si>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</si>
  <si>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</si>
  <si>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</si>
  <si>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</si>
  <si>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</si>
  <si>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</si>
  <si>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</si>
  <si>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</si>
  <si>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</si>
  <si>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</si>
  <si>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</si>
  <si>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</si>
  <si>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</si>
  <si>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</si>
  <si>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</si>
  <si>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</si>
  <si>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</si>
  <si>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</si>
  <si>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</si>
  <si>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</si>
  <si>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</si>
  <si>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</si>
  <si>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</si>
  <si>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</si>
  <si>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</si>
  <si>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</si>
  <si>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</si>
  <si>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</si>
  <si>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</si>
  <si>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</si>
  <si>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</si>
  <si>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</si>
  <si>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</si>
  <si>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</si>
  <si>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</si>
  <si>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</si>
  <si>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</si>
  <si>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</si>
  <si>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</si>
  <si>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</si>
  <si>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</si>
  <si>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</si>
  <si>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</si>
  <si>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</si>
  <si>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</si>
  <si>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</si>
  <si>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</si>
  <si>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</si>
  <si>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</si>
  <si>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</si>
  <si>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</si>
  <si>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</si>
  <si>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</si>
  <si>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</si>
  <si>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</si>
  <si>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</si>
  <si>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</si>
  <si>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</si>
  <si>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</si>
  <si>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</si>
  <si>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</si>
  <si>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</si>
  <si>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</si>
  <si>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</si>
  <si>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</si>
  <si>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</si>
  <si>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</si>
  <si>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</si>
  <si>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</si>
  <si>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</si>
  <si>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</si>
  <si>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</si>
  <si>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</si>
  <si>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</si>
  <si>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</si>
  <si>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</si>
  <si>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</si>
  <si>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</si>
  <si>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</si>
  <si>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</si>
  <si>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</si>
  <si>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</si>
  <si>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</si>
  <si>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</si>
  <si>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</si>
  <si>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</si>
  <si>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</si>
  <si>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</si>
  <si>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</si>
  <si>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</si>
  <si>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</si>
  <si>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</si>
  <si>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</si>
  <si>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</si>
  <si>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</si>
  <si>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</si>
  <si>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</si>
  <si>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</si>
  <si>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</si>
  <si>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</si>
  <si>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</si>
  <si>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</si>
  <si>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</si>
  <si>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</si>
  <si>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</si>
  <si>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</si>
  <si>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</si>
  <si>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</si>
  <si>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</si>
  <si>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</si>
  <si>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</si>
  <si>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</si>
  <si>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</si>
  <si>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</si>
  <si>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</si>
  <si>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</si>
  <si>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</si>
  <si>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</si>
  <si>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</si>
  <si>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</si>
  <si>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</si>
  <si>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</si>
  <si>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</si>
  <si>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</si>
  <si>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</si>
  <si>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</si>
  <si>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</si>
  <si>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</si>
  <si>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</si>
  <si>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</si>
  <si>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</si>
  <si>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</si>
  <si>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</si>
  <si>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</si>
  <si>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</si>
  <si>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</si>
  <si>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</si>
  <si>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</si>
  <si>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</si>
  <si>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</si>
  <si>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</si>
  <si>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</si>
  <si>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</si>
  <si>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</si>
  <si>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</si>
  <si>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</si>
  <si>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</si>
  <si>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</si>
  <si>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</si>
  <si>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</si>
  <si>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</si>
  <si>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</si>
  <si>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</si>
  <si>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</si>
  <si>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</si>
  <si>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</si>
  <si>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</si>
  <si>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</si>
  <si>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</si>
  <si>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</si>
  <si>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</si>
  <si>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</si>
  <si>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</si>
  <si>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</si>
  <si>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</si>
  <si>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</si>
  <si>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</si>
  <si>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</si>
  <si>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</si>
  <si>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</si>
  <si>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</si>
  <si>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</si>
  <si>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</si>
  <si>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</si>
  <si>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</si>
  <si>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</si>
  <si>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</si>
  <si>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</si>
  <si>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</si>
  <si>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</si>
  <si>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</si>
  <si>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</si>
  <si>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</si>
  <si>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</si>
  <si>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</si>
  <si>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</si>
  <si>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</si>
  <si>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</si>
  <si>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</si>
  <si>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</si>
  <si>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</si>
  <si>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</si>
  <si>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</si>
  <si>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</si>
  <si>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</si>
  <si>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</si>
  <si>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</si>
  <si>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</si>
  <si>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</si>
  <si>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</si>
  <si>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</si>
  <si>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</si>
  <si>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</si>
  <si>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</si>
  <si>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</si>
  <si>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</si>
  <si>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</si>
  <si>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</si>
  <si>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</si>
  <si>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</si>
  <si>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</si>
  <si>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</si>
  <si>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</si>
  <si>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</si>
  <si>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</si>
  <si>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</si>
  <si>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</si>
  <si>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</si>
  <si>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</si>
  <si>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</si>
  <si>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</si>
  <si>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</si>
  <si>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</si>
  <si>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</si>
  <si>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</si>
  <si>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</si>
  <si>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</si>
  <si>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</si>
  <si>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</si>
  <si>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</si>
  <si>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</si>
  <si>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</si>
  <si>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</si>
  <si>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</si>
  <si>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</si>
  <si>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</si>
  <si>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</si>
  <si>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</si>
  <si>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</si>
  <si>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</si>
  <si>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</si>
  <si>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</si>
  <si>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</si>
  <si>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</si>
  <si>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</si>
  <si>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</si>
  <si>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</si>
  <si>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</si>
  <si>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</si>
  <si>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</si>
  <si>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</si>
  <si>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</si>
  <si>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</si>
  <si>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</si>
  <si>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</si>
  <si>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</si>
  <si>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</si>
  <si>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</si>
  <si>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</si>
  <si>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</si>
  <si>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</si>
  <si>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</si>
  <si>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</si>
  <si>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</si>
  <si>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</si>
  <si>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</si>
  <si>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</si>
  <si>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</si>
  <si>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</si>
  <si>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</si>
  <si>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</si>
  <si>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</si>
  <si>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</si>
  <si>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</si>
  <si>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</si>
  <si>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</si>
  <si>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</si>
  <si>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</si>
  <si>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</si>
  <si>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</si>
  <si>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</si>
  <si>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</si>
  <si>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</si>
  <si>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</si>
  <si>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</si>
  <si>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</si>
  <si>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</si>
  <si>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</si>
  <si>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</si>
  <si>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</si>
  <si>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</si>
  <si>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</si>
  <si>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</si>
  <si>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</si>
  <si>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</si>
  <si>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</si>
  <si>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</si>
  <si>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</si>
  <si>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</si>
  <si>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</si>
  <si>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</si>
  <si>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</si>
  <si>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</si>
  <si>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</si>
  <si>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</si>
  <si>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</si>
  <si>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</si>
  <si>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</si>
  <si>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</si>
  <si>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</si>
  <si>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</si>
  <si>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</si>
  <si>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</si>
  <si>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</si>
  <si>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</si>
  <si>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</si>
  <si>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</si>
  <si>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</si>
  <si>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</si>
  <si>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</si>
  <si>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</si>
  <si>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</si>
  <si>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</si>
  <si>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</si>
  <si>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</si>
  <si>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</si>
  <si>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</si>
  <si>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</si>
  <si>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</si>
  <si>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</si>
  <si>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</si>
  <si>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</si>
  <si>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</si>
  <si>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</si>
  <si>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</si>
  <si>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</si>
  <si>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</si>
  <si>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</si>
  <si>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</si>
  <si>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</si>
  <si>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</si>
  <si>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</si>
  <si>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</si>
  <si>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</si>
  <si>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</si>
  <si>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</si>
  <si>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</si>
  <si>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</si>
  <si>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</si>
  <si>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</si>
  <si>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</si>
  <si>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</si>
  <si>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</si>
  <si>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</si>
  <si>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</si>
  <si>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</si>
  <si>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</si>
  <si>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</si>
  <si>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</si>
  <si>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</si>
  <si>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</si>
  <si>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</si>
  <si>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</si>
  <si>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</si>
  <si>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</si>
  <si>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</si>
  <si>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</si>
  <si>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</si>
  <si>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</si>
  <si>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</si>
  <si>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</si>
  <si>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</si>
  <si>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</si>
  <si>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</si>
  <si>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</si>
  <si>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</si>
  <si>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</si>
  <si>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</si>
  <si>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</si>
  <si>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</si>
  <si>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</si>
  <si>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</si>
  <si>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</si>
  <si>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</si>
  <si>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</si>
  <si>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</si>
  <si>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</si>
  <si>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</si>
  <si>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</si>
  <si>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</si>
  <si>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</si>
  <si>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</si>
  <si>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</si>
  <si>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</si>
  <si>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</si>
  <si>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</si>
  <si>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</si>
  <si>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</si>
  <si>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</si>
  <si>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</si>
  <si>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</si>
  <si>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</si>
  <si>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</si>
  <si>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</si>
  <si>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</si>
  <si>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</si>
  <si>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</si>
  <si>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</si>
  <si>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</si>
  <si>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</si>
  <si>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</si>
  <si>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</si>
  <si>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</si>
  <si>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</si>
  <si>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</si>
  <si>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</si>
  <si>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</si>
  <si>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</si>
  <si>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</si>
  <si>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</si>
  <si>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</si>
  <si>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</si>
  <si>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</si>
  <si>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</si>
  <si>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</si>
  <si>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</si>
  <si>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</si>
  <si>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</si>
  <si>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</si>
  <si>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</si>
  <si>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</si>
  <si>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</si>
  <si>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</si>
  <si>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</si>
  <si>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</si>
  <si>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</si>
  <si>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</si>
  <si>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</si>
  <si>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</si>
  <si>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</si>
  <si>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</si>
  <si>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</si>
  <si>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</si>
  <si>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</si>
  <si>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</si>
  <si>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</si>
  <si>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</si>
  <si>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</si>
  <si>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</si>
  <si>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</si>
  <si>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</si>
  <si>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</si>
  <si>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</si>
  <si>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</si>
  <si>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</si>
  <si>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</si>
  <si>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</si>
  <si>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</si>
  <si>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</si>
  <si>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</si>
  <si>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</si>
  <si>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</si>
  <si>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</si>
  <si>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</si>
  <si>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</si>
  <si>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</si>
  <si>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</si>
  <si>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</si>
  <si>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</si>
  <si>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</si>
  <si>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</si>
  <si>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</si>
  <si>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</si>
  <si>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</si>
  <si>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</si>
  <si>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</si>
  <si>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</si>
  <si>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</si>
  <si>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</si>
  <si>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</si>
  <si>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</si>
  <si>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</si>
  <si>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</si>
  <si>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</si>
  <si>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</si>
  <si>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</si>
  <si>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</si>
  <si>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</si>
  <si>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</si>
  <si>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</si>
  <si>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</si>
  <si>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</si>
  <si>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</si>
  <si>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</si>
  <si>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</si>
  <si>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</si>
  <si>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</si>
  <si>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</si>
  <si>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</si>
  <si>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</si>
  <si>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</si>
  <si>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</si>
  <si>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</si>
  <si>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</si>
  <si>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</si>
  <si>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</si>
  <si>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</si>
  <si>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</si>
  <si>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</si>
  <si>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</si>
  <si>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</si>
  <si>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</si>
  <si>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</si>
  <si>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</si>
  <si>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</si>
  <si>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</si>
  <si>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</si>
  <si>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</si>
  <si>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</si>
  <si>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</si>
  <si>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</si>
  <si>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</si>
  <si>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</si>
  <si>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</si>
  <si>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</si>
  <si>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</si>
  <si>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</si>
  <si>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</si>
  <si>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</si>
  <si>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</si>
  <si>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</si>
  <si>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</si>
  <si>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</si>
  <si>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</si>
  <si>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</si>
  <si>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</si>
  <si>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</si>
  <si>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</si>
  <si>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</si>
  <si>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</si>
  <si>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</si>
  <si>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</si>
  <si>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</si>
  <si>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</si>
  <si>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</si>
  <si>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</si>
  <si>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</si>
  <si>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</si>
  <si>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</si>
  <si>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</si>
  <si>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</si>
  <si>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</si>
  <si>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</si>
  <si>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</si>
  <si>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</si>
  <si>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</si>
  <si>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</si>
  <si>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</si>
  <si>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</si>
  <si>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</si>
  <si>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</si>
  <si>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</si>
  <si>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</si>
  <si>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</si>
  <si>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</si>
  <si>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</si>
  <si>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</si>
  <si>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</si>
  <si>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</si>
  <si>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</si>
  <si>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</si>
  <si>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</si>
  <si>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</si>
  <si>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</si>
  <si>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</si>
  <si>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</si>
  <si>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</si>
  <si>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</si>
  <si>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</si>
  <si>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</si>
  <si>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</si>
  <si>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</si>
  <si>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</si>
  <si>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</si>
  <si>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</si>
  <si>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</si>
  <si>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</si>
  <si>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</si>
  <si>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</si>
  <si>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</si>
  <si>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</si>
  <si>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</si>
  <si>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</si>
  <si>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</si>
  <si>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</si>
  <si>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</si>
  <si>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</si>
  <si>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</si>
  <si>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</si>
  <si>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</si>
  <si>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</si>
  <si>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</si>
  <si>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</si>
  <si>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</si>
  <si>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</si>
  <si>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</si>
  <si>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</si>
  <si>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</si>
  <si>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</si>
  <si>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</si>
  <si>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</si>
  <si>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</si>
  <si>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</si>
  <si>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</si>
  <si>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</si>
  <si>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</si>
  <si>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</si>
  <si>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</si>
  <si>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</si>
  <si>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</si>
  <si>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</si>
  <si>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</si>
  <si>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</si>
  <si>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</si>
  <si>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</si>
  <si>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</si>
  <si>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</si>
  <si>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</si>
  <si>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</si>
  <si>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</si>
  <si>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</si>
  <si>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</si>
  <si>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</si>
  <si>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</si>
  <si>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</si>
  <si>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</si>
  <si>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</si>
  <si>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</si>
  <si>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</si>
  <si>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</si>
  <si>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</si>
  <si>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</si>
  <si>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</si>
  <si>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</si>
  <si>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</si>
  <si>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</si>
  <si>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</si>
  <si>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</si>
  <si>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</si>
  <si>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</si>
  <si>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</si>
  <si>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</si>
  <si>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</si>
  <si>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</si>
  <si>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</si>
  <si>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</si>
  <si>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</si>
  <si>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</si>
  <si>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</si>
  <si>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</si>
  <si>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</si>
  <si>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</si>
  <si>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</si>
  <si>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</si>
  <si>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</si>
  <si>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</si>
  <si>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</si>
  <si>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</si>
  <si>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</si>
  <si>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</si>
  <si>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</si>
  <si>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</si>
  <si>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</si>
  <si>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</si>
  <si>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</si>
  <si>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</si>
  <si>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</si>
  <si>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</si>
  <si>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</si>
  <si>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</si>
  <si>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</si>
  <si>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</si>
  <si>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</si>
  <si>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</si>
  <si>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</si>
  <si>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</si>
  <si>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</si>
  <si>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</si>
  <si>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</si>
  <si>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</si>
  <si>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</si>
  <si>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</si>
  <si>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</si>
  <si>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</si>
  <si>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</si>
  <si>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</si>
  <si>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</si>
  <si>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</si>
  <si>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</si>
  <si>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</si>
  <si>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</si>
  <si>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</si>
  <si>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</si>
  <si>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</si>
  <si>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</si>
  <si>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</si>
  <si>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</si>
  <si>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</si>
  <si>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</si>
  <si>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</si>
  <si>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</si>
  <si>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</si>
  <si>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</si>
  <si>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</si>
  <si>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</si>
  <si>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</si>
  <si>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</si>
  <si>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</si>
  <si>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</si>
  <si>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</si>
  <si>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</si>
  <si>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</si>
  <si>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</si>
  <si>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</si>
  <si>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</si>
  <si>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</si>
  <si>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</si>
  <si>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</si>
  <si>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</si>
  <si>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</si>
  <si>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</si>
  <si>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</si>
  <si>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</si>
  <si>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</si>
  <si>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</si>
  <si>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</si>
  <si>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</si>
  <si>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</si>
  <si>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</si>
  <si>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</si>
  <si>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</si>
  <si>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</si>
  <si>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</si>
  <si>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</si>
  <si>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</si>
  <si>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</si>
  <si>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</si>
  <si>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</si>
  <si>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</si>
  <si>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</si>
  <si>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</si>
  <si>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</si>
  <si>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</si>
  <si>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</si>
  <si>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</si>
  <si>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</si>
  <si>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</si>
  <si>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</si>
  <si>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</si>
  <si>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</si>
  <si>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</si>
  <si>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</si>
  <si>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</si>
  <si>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</si>
  <si>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</si>
  <si>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</si>
  <si>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</si>
  <si>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</si>
  <si>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</si>
  <si>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</si>
  <si>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</si>
  <si>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</si>
  <si>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</si>
  <si>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</si>
  <si>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</si>
  <si>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</si>
  <si>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</si>
  <si>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</si>
  <si>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</si>
  <si>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</si>
  <si>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</si>
  <si>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</si>
  <si>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</si>
  <si>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</si>
  <si>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</si>
  <si>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</si>
  <si>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</si>
  <si>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</si>
  <si>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</si>
  <si>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</si>
  <si>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</si>
  <si>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</si>
  <si>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</si>
  <si>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</si>
  <si>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</si>
  <si>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</si>
  <si>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</si>
  <si>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</si>
  <si>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</si>
  <si>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</si>
  <si>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</si>
  <si>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</si>
  <si>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</si>
  <si>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</si>
  <si>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</si>
  <si>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</si>
  <si>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</si>
  <si>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</si>
  <si>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</si>
  <si>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</si>
  <si>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</si>
  <si>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</si>
  <si>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</si>
  <si>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</si>
  <si>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</si>
  <si>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</si>
  <si>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</si>
  <si>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</si>
  <si>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</si>
  <si>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</si>
  <si>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</si>
  <si>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</si>
  <si>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</si>
  <si>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</si>
  <si>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</si>
  <si>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</si>
  <si>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</si>
  <si>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</si>
  <si>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</si>
  <si>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</si>
  <si>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</si>
  <si>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</si>
  <si>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</si>
  <si>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</si>
  <si>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</si>
  <si>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</si>
  <si>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</si>
  <si>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</si>
  <si>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</si>
  <si>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</si>
  <si>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</si>
  <si>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</si>
  <si>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</si>
  <si>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</si>
  <si>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</si>
  <si>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</si>
  <si>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</si>
  <si>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</si>
  <si>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</si>
  <si>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</si>
  <si>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</si>
  <si>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</si>
  <si>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</si>
  <si>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</si>
  <si>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</si>
  <si>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</si>
  <si>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</si>
  <si>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</si>
  <si>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</si>
  <si>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</si>
  <si>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</si>
  <si>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</si>
  <si>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</si>
  <si>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</si>
  <si>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</si>
  <si>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</si>
  <si>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</si>
  <si>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</si>
  <si>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</si>
  <si>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</si>
  <si>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</si>
  <si>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</si>
  <si>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</si>
  <si>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</si>
  <si>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</si>
  <si>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</si>
  <si>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</si>
  <si>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</si>
  <si>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</si>
  <si>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</si>
  <si>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</si>
  <si>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</si>
  <si>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</si>
  <si>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</si>
  <si>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</si>
  <si>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</si>
  <si>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</si>
  <si>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</si>
  <si>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</si>
  <si>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</si>
  <si>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</si>
  <si>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</si>
  <si>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</si>
  <si>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</si>
  <si>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</si>
  <si>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</si>
  <si>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</si>
  <si>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</si>
  <si>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</si>
  <si>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</si>
  <si>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</si>
  <si>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</si>
  <si>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</si>
  <si>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</si>
  <si>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</si>
  <si>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</si>
  <si>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</si>
  <si>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</si>
  <si>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</si>
  <si>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</si>
  <si>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</si>
  <si>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</si>
  <si>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</si>
  <si>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</si>
  <si>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</si>
  <si>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</si>
  <si>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</si>
  <si>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</si>
  <si>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</si>
  <si>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</si>
  <si>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</si>
  <si>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</si>
  <si>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</si>
  <si>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</si>
  <si>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</si>
  <si>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</si>
  <si>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</si>
  <si>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</si>
  <si>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</si>
  <si>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</si>
  <si>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</si>
  <si>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</si>
  <si>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</si>
  <si>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</si>
  <si>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</si>
  <si>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</si>
  <si>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</si>
  <si>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</si>
  <si>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</si>
  <si>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</si>
  <si>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</si>
  <si>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</si>
  <si>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</si>
  <si>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</si>
  <si>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</si>
  <si>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</si>
  <si>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</si>
  <si>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</si>
  <si>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</si>
  <si>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</si>
  <si>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</si>
  <si>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</si>
  <si>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</si>
  <si>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</si>
  <si>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</si>
  <si>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</si>
  <si>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</si>
  <si>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</si>
  <si>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</si>
  <si>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</si>
  <si>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</si>
  <si>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</si>
  <si>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</si>
  <si>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</si>
  <si>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</si>
  <si>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</si>
  <si>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</si>
  <si>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</si>
  <si>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</si>
  <si>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</si>
  <si>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</si>
  <si>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</si>
  <si>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</si>
  <si>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</si>
  <si>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</si>
  <si>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</si>
  <si>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</si>
  <si>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</si>
  <si>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</si>
  <si>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</si>
  <si>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</si>
  <si>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</si>
  <si>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</si>
  <si>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</si>
  <si>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</si>
  <si>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</si>
  <si>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</si>
  <si>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</si>
  <si>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</si>
  <si>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</si>
  <si>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</si>
  <si>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</si>
  <si>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</si>
  <si>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</si>
  <si>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</si>
  <si>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</si>
  <si>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</si>
  <si>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</si>
  <si>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</si>
  <si>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</si>
  <si>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</si>
  <si>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</si>
  <si>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</si>
  <si>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</si>
  <si>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</si>
  <si>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</si>
  <si>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</si>
  <si>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</si>
  <si>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</si>
  <si>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</si>
  <si>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</si>
  <si>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</si>
  <si>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</si>
  <si>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</si>
  <si>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</si>
  <si>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</si>
  <si>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</si>
  <si>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</si>
  <si>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</si>
  <si>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</si>
  <si>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</si>
  <si>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</si>
  <si>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</si>
  <si>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</si>
  <si>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</si>
  <si>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</si>
  <si>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</si>
  <si>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</si>
  <si>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</si>
  <si>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</si>
  <si>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</si>
  <si>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</si>
  <si>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</si>
  <si>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</si>
  <si>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</si>
  <si>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</si>
  <si>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</si>
  <si>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</si>
  <si>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</si>
  <si>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</si>
  <si>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</si>
  <si>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</si>
  <si>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</si>
  <si>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</si>
  <si>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</si>
  <si>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</si>
  <si>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</si>
  <si>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</si>
  <si>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</si>
  <si>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</si>
  <si>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</si>
  <si>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</si>
  <si>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</si>
  <si>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</si>
  <si>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</si>
  <si>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</si>
  <si>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</si>
  <si>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</si>
  <si>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</si>
  <si>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</si>
  <si>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</si>
  <si>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</si>
  <si>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</si>
  <si>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</si>
  <si>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</si>
  <si>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</si>
  <si>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</si>
  <si>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</si>
  <si>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</si>
  <si>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</si>
  <si>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</si>
  <si>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</si>
  <si>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</si>
  <si>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</si>
  <si>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</si>
  <si>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</si>
  <si>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</si>
  <si>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</si>
  <si>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</si>
  <si>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</si>
  <si>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</si>
  <si>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</si>
  <si>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</si>
  <si>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</si>
  <si>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</si>
  <si>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</si>
  <si>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</si>
  <si>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</si>
  <si>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</si>
  <si>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</si>
  <si>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</si>
  <si>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</si>
  <si>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</si>
  <si>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</si>
  <si>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</si>
  <si>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</si>
  <si>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</si>
  <si>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</si>
  <si>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</si>
  <si>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</si>
  <si>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</si>
  <si>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</si>
  <si>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</si>
  <si>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</si>
  <si>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</si>
  <si>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</si>
  <si>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</si>
  <si>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</si>
  <si>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</si>
  <si>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</si>
  <si>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</si>
  <si>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</si>
  <si>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</si>
  <si>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</si>
  <si>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</si>
  <si>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</si>
  <si>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</si>
  <si>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</si>
  <si>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</si>
  <si>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</si>
  <si>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</si>
  <si>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</si>
  <si>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</si>
  <si>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</si>
  <si>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</si>
  <si>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</si>
  <si>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</si>
  <si>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</si>
  <si>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</si>
  <si>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</si>
  <si>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</si>
  <si>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</si>
  <si>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</si>
  <si>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</si>
  <si>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</si>
  <si>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</si>
  <si>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</si>
  <si>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</si>
  <si>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</si>
  <si>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</si>
  <si>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</si>
  <si>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</si>
  <si>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</si>
  <si>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</si>
  <si>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</si>
  <si>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</si>
  <si>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</si>
  <si>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</si>
  <si>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</si>
  <si>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</si>
  <si>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</si>
  <si>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</si>
  <si>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</si>
  <si>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</si>
  <si>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</si>
  <si>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</si>
  <si>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</si>
  <si>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</si>
  <si>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</si>
  <si>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</si>
  <si>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</si>
  <si>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</si>
  <si>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</si>
  <si>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</si>
  <si>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</si>
  <si>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</si>
  <si>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</si>
  <si>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</si>
  <si>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</si>
  <si>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</si>
  <si>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</si>
  <si>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</si>
  <si>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</si>
  <si>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</si>
  <si>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</si>
  <si>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</si>
  <si>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</si>
  <si>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</si>
  <si>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</si>
  <si>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</si>
  <si>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</si>
  <si>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</si>
  <si>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</si>
  <si>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</si>
  <si>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</si>
  <si>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</si>
  <si>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</si>
  <si>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</si>
  <si>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</si>
  <si>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</si>
  <si>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</si>
  <si>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</si>
  <si>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</si>
  <si>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</si>
  <si>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</si>
  <si>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</si>
  <si>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</si>
  <si>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</si>
  <si>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</si>
  <si>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</si>
  <si>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</si>
  <si>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</si>
  <si>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</si>
  <si>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</si>
  <si>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</si>
  <si>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</si>
  <si>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</si>
  <si>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</si>
  <si>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</si>
  <si>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</si>
  <si>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</si>
  <si>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</si>
  <si>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</si>
  <si>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</si>
  <si>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</si>
  <si>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</si>
  <si>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</si>
  <si>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</si>
  <si>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</si>
  <si>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</si>
  <si>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</si>
  <si>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</si>
  <si>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</si>
  <si>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</si>
  <si>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</si>
  <si>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</si>
  <si>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</si>
  <si>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</si>
  <si>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</si>
  <si>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</si>
  <si>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</si>
  <si>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</si>
  <si>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</si>
  <si>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</si>
  <si>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</si>
  <si>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</si>
  <si>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</si>
  <si>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</si>
  <si>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</si>
  <si>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</si>
  <si>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</si>
  <si>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</si>
  <si>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</si>
  <si>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</si>
  <si>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</si>
  <si>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</si>
  <si>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</si>
  <si>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</si>
  <si>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</si>
  <si>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</si>
  <si>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</si>
  <si>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</si>
  <si>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</si>
  <si>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</si>
  <si>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</si>
  <si>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</si>
  <si>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</si>
  <si>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</si>
  <si>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</si>
  <si>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</si>
  <si>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</si>
  <si>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</si>
  <si>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</si>
  <si>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</si>
  <si>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</si>
  <si>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</si>
  <si>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</si>
  <si>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</si>
  <si>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</si>
  <si>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</si>
  <si>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</si>
  <si>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</si>
  <si>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</si>
  <si>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</si>
  <si>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</si>
  <si>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</si>
  <si>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</si>
  <si>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</si>
  <si>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</si>
  <si>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</si>
  <si>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</si>
  <si>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</si>
  <si>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</si>
  <si>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</si>
  <si>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</si>
  <si>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</si>
  <si>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</si>
  <si>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</si>
  <si>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</si>
  <si>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</si>
  <si>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</si>
  <si>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</si>
  <si>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</si>
  <si>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</si>
  <si>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</si>
  <si>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</si>
  <si>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</si>
  <si>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</si>
  <si>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</si>
  <si>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</si>
  <si>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</si>
  <si>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</si>
  <si>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</si>
  <si>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</si>
  <si>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</si>
  <si>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</si>
  <si>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</si>
  <si>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</si>
  <si>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</si>
  <si>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</si>
  <si>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</si>
  <si>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</si>
  <si>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</si>
  <si>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</si>
  <si>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</si>
  <si>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</si>
  <si>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</si>
  <si>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</si>
  <si>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</si>
  <si>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</si>
  <si>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</si>
  <si>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</si>
  <si>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</si>
  <si>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</si>
  <si>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</si>
  <si>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</si>
  <si>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</si>
  <si>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</si>
  <si>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</si>
  <si>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</si>
  <si>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</si>
  <si>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</si>
  <si>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</si>
  <si>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</si>
  <si>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</si>
  <si>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</si>
  <si>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</si>
  <si>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</si>
  <si>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</si>
  <si>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</si>
  <si>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</si>
  <si>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</si>
  <si>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</si>
  <si>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</si>
  <si>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</si>
  <si>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</si>
  <si>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</si>
  <si>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</si>
  <si>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</si>
  <si>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</si>
  <si>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</si>
  <si>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</si>
  <si>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</si>
  <si>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</si>
  <si>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</si>
  <si>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</si>
  <si>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</si>
  <si>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</si>
  <si>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</si>
  <si>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</si>
  <si>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</si>
  <si>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</si>
  <si>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</si>
  <si>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</si>
  <si>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</si>
  <si>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</si>
  <si>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</si>
  <si>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</si>
  <si>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</si>
  <si>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</si>
  <si>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</si>
  <si>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</si>
  <si>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</si>
  <si>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</si>
  <si>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</si>
  <si>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</si>
  <si>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</si>
  <si>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</si>
  <si>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</si>
  <si>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</si>
  <si>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</si>
  <si>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</si>
  <si>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</si>
  <si>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</si>
  <si>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</si>
  <si>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</si>
  <si>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</si>
  <si>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</si>
  <si>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</si>
  <si>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</si>
  <si>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</si>
  <si>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</si>
  <si>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</si>
  <si>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</si>
  <si>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</si>
  <si>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</si>
  <si>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</si>
  <si>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</si>
  <si>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</si>
  <si>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</si>
  <si>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</si>
  <si>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</si>
  <si>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</si>
  <si>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</si>
  <si>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</si>
  <si>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</si>
  <si>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</si>
  <si>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</si>
  <si>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</si>
  <si>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</si>
  <si>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</si>
  <si>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</si>
  <si>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</si>
  <si>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</si>
  <si>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</si>
  <si>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</si>
  <si>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</si>
  <si>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</si>
  <si>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</si>
  <si>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</si>
  <si>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</si>
  <si>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</si>
  <si>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</si>
  <si>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</si>
  <si>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</si>
  <si>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</si>
  <si>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</si>
  <si>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</si>
  <si>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</si>
  <si>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</si>
  <si>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</si>
  <si>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</si>
  <si>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</si>
  <si>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</si>
  <si>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</si>
  <si>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</si>
  <si>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</si>
  <si>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</si>
  <si>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</si>
  <si>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</si>
  <si>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</si>
  <si>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</si>
  <si>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</si>
  <si>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</si>
  <si>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</si>
  <si>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</si>
  <si>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</si>
  <si>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</si>
  <si>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</si>
  <si>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</si>
  <si>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</si>
  <si>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</si>
  <si>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</si>
  <si>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</si>
  <si>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</si>
  <si>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</si>
  <si>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</si>
  <si>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</si>
  <si>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</si>
  <si>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</si>
  <si>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</si>
  <si>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</si>
  <si>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</si>
  <si>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</si>
  <si>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</si>
  <si>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</si>
  <si>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</si>
  <si>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</si>
  <si>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</si>
  <si>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</si>
  <si>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</si>
  <si>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</si>
  <si>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</si>
  <si>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</si>
  <si>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</si>
  <si>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</si>
  <si>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</si>
  <si>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</si>
  <si>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</si>
  <si>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</si>
  <si>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</si>
  <si>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</si>
  <si>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</si>
  <si>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</si>
  <si>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</si>
  <si>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</si>
  <si>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</si>
  <si>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</si>
  <si>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</si>
  <si>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</si>
  <si>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</si>
  <si>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</si>
  <si>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</si>
  <si>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</si>
  <si>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</si>
  <si>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</si>
  <si>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</si>
  <si>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</si>
  <si>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</si>
  <si>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</si>
  <si>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</si>
  <si>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</si>
  <si>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</si>
  <si>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</si>
  <si>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</si>
  <si>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</si>
  <si>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</si>
  <si>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</si>
  <si>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</si>
  <si>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</si>
  <si>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</si>
  <si>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</si>
  <si>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</si>
  <si>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</si>
  <si>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</si>
  <si>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</si>
  <si>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</si>
  <si>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</si>
  <si>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</si>
  <si>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</si>
  <si>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</si>
  <si>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</si>
  <si>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</si>
  <si>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</si>
  <si>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</si>
  <si>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</si>
  <si>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</si>
  <si>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</si>
  <si>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</si>
  <si>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</si>
  <si>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</si>
  <si>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</si>
  <si>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</si>
  <si>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</si>
  <si>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</si>
  <si>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</si>
  <si>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</si>
  <si>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</si>
  <si>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</si>
  <si>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</si>
  <si>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</si>
  <si>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</si>
  <si>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</si>
  <si>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</si>
  <si>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</si>
  <si>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</si>
  <si>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</si>
  <si>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</si>
  <si>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</si>
  <si>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</si>
  <si>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</si>
  <si>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</si>
  <si>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</si>
  <si>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</si>
  <si>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</si>
  <si>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</si>
  <si>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</si>
  <si>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</si>
  <si>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</si>
  <si>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</si>
  <si>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</si>
  <si>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</si>
  <si>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</si>
  <si>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</si>
  <si>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</si>
  <si>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</si>
  <si>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</si>
  <si>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</si>
  <si>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</si>
  <si>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</si>
  <si>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</si>
  <si>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</si>
  <si>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</si>
  <si>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</si>
  <si>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</si>
  <si>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</si>
  <si>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</si>
  <si>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</si>
  <si>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</si>
  <si>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</si>
  <si>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</si>
  <si>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</si>
  <si>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</si>
  <si>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</si>
  <si>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</si>
  <si>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</si>
  <si>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</si>
  <si>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</si>
  <si>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</si>
  <si>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</si>
  <si>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</si>
  <si>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</si>
  <si>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</si>
  <si>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</si>
  <si>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</si>
  <si>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</si>
  <si>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</si>
  <si>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</si>
  <si>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</si>
  <si>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</si>
  <si>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</si>
  <si>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</si>
  <si>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</si>
  <si>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</si>
  <si>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</si>
  <si>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</si>
  <si>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</si>
  <si>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</si>
  <si>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</si>
  <si>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</si>
  <si>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</si>
  <si>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</si>
  <si>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</si>
  <si>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</si>
  <si>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</si>
  <si>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</si>
  <si>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</si>
  <si>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</si>
  <si>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</si>
  <si>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</si>
  <si>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</si>
  <si>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</si>
  <si>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</si>
  <si>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</si>
  <si>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</si>
  <si>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</si>
  <si>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</si>
  <si>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</si>
  <si>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</si>
  <si>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</si>
  <si>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</si>
  <si>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</si>
  <si>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</si>
  <si>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</si>
  <si>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</si>
  <si>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</si>
  <si>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</si>
  <si>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</si>
  <si>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</si>
  <si>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</si>
  <si>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</si>
  <si>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</si>
  <si>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</si>
  <si>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</si>
  <si>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</si>
  <si>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</si>
  <si>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</si>
  <si>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</si>
  <si>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</si>
  <si>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</si>
  <si>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</si>
  <si>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</si>
  <si>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</si>
  <si>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</si>
  <si>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</si>
  <si>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</si>
  <si>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</si>
  <si>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</si>
  <si>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</si>
  <si>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</si>
  <si>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</si>
  <si>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</si>
  <si>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</si>
  <si>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</si>
  <si>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</si>
  <si>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</si>
  <si>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</si>
  <si>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</si>
  <si>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</si>
  <si>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</si>
  <si>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</si>
  <si>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</si>
  <si>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</si>
  <si>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</si>
  <si>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</si>
  <si>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</si>
  <si>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</si>
  <si>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</si>
  <si>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</si>
  <si>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</si>
  <si>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</si>
  <si>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</si>
  <si>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</si>
  <si>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</si>
  <si>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</si>
  <si>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</si>
  <si>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</si>
  <si>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</si>
  <si>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</si>
  <si>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</si>
  <si>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</si>
  <si>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</si>
  <si>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</si>
  <si>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</si>
  <si>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</si>
  <si>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</si>
  <si>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</si>
  <si>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</si>
  <si>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</si>
  <si>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</si>
  <si>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</si>
  <si>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</si>
  <si>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</si>
  <si>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</si>
  <si>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</si>
  <si>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</si>
  <si>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</si>
  <si>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</si>
  <si>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</si>
  <si>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</si>
  <si>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</si>
  <si>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</si>
  <si>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</si>
  <si>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</si>
  <si>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</si>
  <si>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</si>
  <si>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</si>
  <si>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</si>
  <si>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</si>
  <si>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</si>
  <si>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</si>
  <si>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</si>
  <si>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</si>
  <si>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</si>
  <si>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</si>
  <si>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</si>
  <si>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</si>
  <si>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</si>
  <si>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</si>
  <si>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</si>
  <si>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</si>
  <si>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</si>
  <si>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</si>
  <si>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</si>
  <si>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</si>
  <si>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</si>
  <si>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</si>
  <si>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</si>
  <si>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</si>
  <si>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</si>
  <si>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</si>
  <si>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</si>
  <si>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</si>
  <si>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</si>
  <si>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</si>
  <si>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</si>
  <si>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</si>
  <si>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</si>
  <si>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</si>
  <si>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</si>
  <si>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</si>
  <si>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</si>
  <si>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</si>
  <si>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</si>
  <si>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</si>
  <si>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</si>
  <si>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</si>
  <si>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</si>
  <si>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</si>
  <si>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</si>
  <si>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</si>
  <si>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</si>
  <si>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</si>
  <si>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</si>
  <si>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</si>
  <si>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</si>
  <si>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</si>
  <si>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</si>
  <si>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</si>
  <si>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</si>
  <si>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</si>
  <si>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</si>
  <si>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</si>
  <si>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</si>
  <si>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</si>
  <si>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</si>
  <si>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</si>
  <si>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</si>
  <si>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</si>
  <si>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</si>
  <si>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</si>
  <si>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</si>
  <si>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</si>
  <si>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</si>
  <si>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</si>
  <si>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</si>
  <si>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</si>
  <si>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</si>
  <si>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</si>
  <si>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</si>
  <si>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</si>
  <si>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</si>
  <si>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</si>
  <si>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</si>
  <si>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</si>
  <si>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</si>
  <si>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</si>
  <si>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</si>
  <si>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</si>
  <si>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</si>
  <si>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</si>
  <si>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</si>
  <si>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</si>
  <si>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</si>
  <si>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</si>
  <si>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</si>
  <si>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</si>
  <si>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</si>
  <si>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</si>
  <si>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</si>
  <si>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</si>
  <si>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</si>
  <si>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</si>
  <si>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</si>
  <si>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</si>
  <si>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</si>
  <si>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</si>
  <si>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</si>
  <si>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</si>
  <si>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</si>
  <si>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</si>
  <si>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</si>
  <si>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</si>
  <si>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</si>
  <si>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</si>
  <si>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</si>
  <si>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</si>
  <si>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</si>
  <si>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</si>
  <si>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</si>
  <si>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</si>
  <si>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</si>
  <si>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</si>
  <si>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</si>
  <si>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</si>
  <si>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</si>
  <si>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</si>
  <si>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</si>
  <si>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</si>
  <si>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</si>
  <si>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</si>
  <si>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</si>
  <si>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</si>
  <si>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</si>
  <si>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</si>
  <si>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</si>
  <si>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</si>
  <si>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</si>
  <si>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</si>
  <si>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</si>
  <si>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</si>
  <si>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</si>
  <si>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</si>
  <si>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</si>
  <si>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</si>
  <si>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</si>
  <si>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</si>
  <si>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</si>
  <si>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</si>
  <si>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</si>
  <si>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</si>
  <si>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</si>
  <si>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</si>
  <si>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</si>
  <si>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</si>
  <si>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</si>
  <si>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</si>
  <si>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</si>
  <si>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</si>
  <si>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</si>
  <si>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</si>
  <si>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</si>
  <si>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</si>
  <si>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</si>
  <si>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</si>
  <si>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</si>
  <si>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</si>
  <si>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</si>
  <si>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</si>
  <si>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</si>
  <si>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</si>
  <si>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</si>
  <si>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</si>
  <si>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</si>
  <si>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</si>
  <si>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</si>
  <si>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</si>
  <si>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</si>
  <si>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</si>
  <si>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</si>
  <si>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</si>
  <si>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</si>
  <si>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</si>
  <si>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</si>
  <si>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</si>
  <si>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</si>
  <si>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</si>
  <si>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</si>
  <si>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</si>
  <si>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</si>
  <si>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</si>
  <si>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</si>
  <si>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</si>
  <si>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</si>
  <si>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</si>
  <si>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</si>
  <si>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</si>
  <si>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</si>
  <si>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</si>
  <si>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</si>
  <si>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</si>
  <si>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</si>
  <si>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</si>
  <si>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</si>
  <si>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</si>
  <si>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</si>
  <si>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</si>
  <si>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</si>
  <si>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</si>
  <si>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</si>
  <si>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</si>
  <si>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</si>
  <si>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</si>
  <si>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</si>
  <si>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</si>
  <si>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</si>
  <si>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</si>
  <si>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</si>
  <si>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</si>
  <si>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</si>
  <si>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</si>
  <si>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</si>
  <si>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</si>
  <si>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</si>
  <si>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</si>
  <si>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</si>
  <si>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</si>
  <si>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</si>
  <si>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</si>
  <si>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</si>
  <si>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</si>
  <si>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</si>
  <si>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</si>
  <si>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</si>
  <si>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</si>
  <si>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</si>
  <si>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</si>
  <si>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</si>
  <si>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</si>
  <si>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</si>
  <si>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</si>
  <si>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</si>
  <si>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</si>
  <si>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</si>
  <si>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</si>
  <si>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</si>
  <si>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</si>
  <si>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</si>
  <si>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</si>
  <si>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</si>
  <si>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</si>
  <si>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</si>
  <si>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</si>
  <si>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</si>
  <si>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</si>
  <si>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</si>
  <si>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</si>
  <si>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</si>
  <si>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</si>
  <si>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</si>
  <si>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</si>
  <si>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</si>
  <si>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</si>
  <si>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</si>
  <si>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</si>
  <si>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</si>
  <si>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</si>
  <si>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</si>
  <si>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</si>
  <si>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</si>
  <si>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</si>
  <si>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</si>
  <si>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</si>
  <si>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</si>
  <si>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</si>
  <si>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</si>
  <si>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</si>
  <si>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</si>
  <si>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</si>
  <si>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</si>
  <si>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</si>
  <si>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</si>
  <si>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</si>
  <si>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</si>
  <si>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</si>
  <si>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</si>
  <si>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</si>
  <si>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</si>
  <si>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</si>
  <si>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</si>
  <si>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</si>
  <si>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</si>
  <si>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</si>
  <si>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</si>
  <si>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</si>
  <si>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</si>
  <si>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</si>
  <si>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</si>
  <si>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</si>
  <si>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</si>
  <si>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</si>
  <si>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</si>
  <si>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</si>
  <si>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</si>
  <si>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</si>
  <si>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</si>
  <si>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</si>
  <si>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</si>
  <si>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</si>
  <si>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</si>
  <si>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</si>
  <si>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</si>
  <si>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</si>
  <si>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</si>
  <si>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</si>
  <si>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</si>
  <si>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</si>
  <si>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</si>
  <si>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</si>
  <si>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</si>
  <si>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</si>
  <si>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</si>
  <si>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</si>
  <si>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</si>
  <si>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</si>
  <si>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</si>
  <si>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</si>
  <si>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</si>
  <si>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</si>
  <si>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</si>
  <si>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</si>
  <si>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</si>
  <si>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</si>
  <si>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</si>
  <si>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</si>
  <si>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</si>
  <si>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</si>
  <si>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</si>
  <si>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</si>
  <si>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</si>
  <si>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</si>
  <si>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</si>
  <si>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</si>
  <si>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</si>
  <si>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</si>
  <si>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</si>
  <si>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</si>
  <si>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</si>
  <si>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</si>
  <si>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</si>
  <si>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</si>
  <si>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</si>
  <si>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</si>
  <si>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</si>
  <si>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</si>
  <si>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</si>
  <si>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</si>
  <si>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</si>
  <si>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</si>
  <si>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</si>
  <si>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</si>
  <si>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</si>
  <si>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</si>
  <si>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</si>
  <si>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</si>
  <si>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</si>
  <si>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</si>
  <si>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</si>
  <si>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</si>
  <si>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</si>
  <si>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</si>
  <si>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</si>
  <si>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</si>
  <si>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</si>
  <si>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</si>
  <si>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</si>
  <si>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</si>
  <si>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</si>
  <si>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</si>
  <si>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</si>
  <si>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</si>
  <si>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</si>
  <si>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</si>
  <si>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</si>
  <si>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</si>
  <si>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</si>
  <si>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</si>
  <si>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</si>
  <si>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</si>
  <si>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</si>
  <si>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</si>
  <si>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</si>
  <si>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</si>
  <si>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</si>
  <si>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</si>
  <si>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</si>
  <si>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</si>
  <si>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</si>
  <si>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</si>
  <si>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</si>
  <si>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</si>
  <si>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</si>
  <si>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</si>
  <si>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</si>
  <si>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</si>
  <si>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</si>
  <si>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</si>
  <si>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</si>
  <si>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</si>
  <si>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</si>
  <si>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</si>
  <si>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</si>
  <si>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</si>
  <si>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</si>
  <si>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</si>
  <si>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</si>
  <si>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</si>
  <si>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</si>
  <si>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</si>
  <si>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</si>
  <si>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</si>
  <si>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</si>
  <si>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</si>
  <si>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</si>
  <si>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</si>
  <si>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</si>
  <si>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</si>
  <si>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</si>
  <si>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</si>
  <si>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</si>
  <si>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</si>
  <si>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</si>
  <si>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</si>
  <si>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</si>
  <si>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</si>
  <si>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</si>
  <si>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</si>
  <si>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</si>
  <si>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</si>
  <si>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</si>
  <si>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</si>
  <si>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</si>
  <si>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</si>
  <si>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</si>
  <si>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</si>
  <si>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</si>
  <si>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</si>
  <si>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</si>
  <si>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</si>
  <si>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</si>
  <si>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</si>
  <si>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</si>
  <si>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</si>
  <si>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</si>
  <si>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</si>
  <si>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</si>
  <si>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</si>
  <si>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</si>
  <si>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</si>
  <si>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</si>
  <si>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</si>
  <si>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</si>
  <si>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</si>
  <si>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</si>
  <si>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</si>
  <si>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</si>
  <si>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</si>
  <si>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</si>
  <si>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</si>
  <si>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</si>
  <si>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</si>
  <si>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</si>
  <si>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</si>
  <si>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</si>
  <si>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</si>
  <si>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</si>
  <si>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</si>
  <si>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</si>
  <si>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</si>
  <si>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</si>
  <si>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</si>
  <si>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</si>
  <si>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</si>
  <si>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</si>
  <si>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</si>
  <si>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</si>
  <si>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</si>
  <si>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</si>
  <si>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</si>
  <si>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</si>
  <si>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</si>
  <si>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</si>
  <si>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</si>
  <si>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</si>
  <si>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</si>
  <si>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</si>
  <si>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</si>
  <si>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</si>
  <si>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</si>
  <si>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</si>
  <si>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</si>
  <si>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</si>
  <si>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</si>
  <si>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</si>
  <si>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</si>
  <si>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</si>
  <si>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</si>
  <si>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</si>
  <si>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</si>
  <si>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</si>
  <si>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</si>
  <si>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</si>
  <si>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</si>
  <si>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</si>
  <si>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</si>
  <si>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</si>
  <si>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</si>
  <si>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</si>
  <si>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</si>
  <si>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</si>
  <si>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</si>
  <si>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</si>
  <si>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</si>
  <si>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</si>
  <si>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</si>
  <si>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</si>
  <si>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</si>
  <si>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</si>
  <si>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</si>
  <si>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</si>
  <si>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</si>
  <si>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</si>
  <si>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</si>
  <si>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</si>
  <si>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</si>
  <si>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</si>
  <si>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</si>
  <si>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</si>
  <si>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</si>
  <si>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</si>
  <si>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</si>
  <si>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</si>
  <si>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</si>
  <si>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</si>
  <si>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</si>
  <si>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</si>
  <si>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</si>
  <si>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</si>
  <si>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</si>
  <si>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</si>
  <si>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</si>
  <si>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</si>
  <si>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</si>
  <si>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</si>
  <si>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</si>
  <si>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</si>
  <si>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</si>
  <si>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</si>
  <si>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</si>
  <si>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</si>
  <si>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</si>
  <si>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</si>
  <si>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</si>
  <si>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</si>
  <si>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</si>
  <si>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</si>
  <si>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</si>
  <si>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</si>
  <si>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</si>
  <si>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</si>
  <si>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</si>
  <si>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</si>
  <si>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</si>
  <si>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</si>
  <si>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</si>
  <si>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</si>
  <si>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</si>
  <si>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</si>
  <si>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</si>
  <si>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</si>
  <si>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</si>
  <si>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</si>
  <si>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</si>
  <si>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</si>
  <si>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</si>
  <si>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</si>
  <si>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</si>
  <si>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</si>
  <si>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</si>
  <si>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</si>
  <si>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</si>
  <si>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</si>
  <si>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</si>
  <si>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</si>
  <si>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</si>
  <si>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</si>
  <si>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</si>
  <si>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</si>
  <si>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</si>
  <si>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</si>
  <si>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</si>
  <si>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</si>
  <si>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</si>
  <si>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</si>
  <si>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</si>
  <si>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</si>
  <si>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</si>
  <si>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</si>
  <si>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</si>
  <si>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</si>
  <si>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</si>
  <si>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</si>
  <si>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</si>
  <si>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</si>
  <si>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</si>
  <si>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</si>
  <si>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</si>
  <si>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</si>
  <si>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</si>
  <si>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</si>
  <si>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</si>
  <si>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</si>
  <si>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</si>
  <si>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</si>
  <si>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</si>
  <si>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</si>
  <si>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</si>
  <si>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</si>
  <si>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</si>
  <si>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</si>
  <si>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</si>
  <si>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</si>
  <si>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</si>
  <si>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</si>
  <si>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</si>
  <si>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</si>
  <si>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</si>
  <si>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</si>
  <si>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</si>
  <si>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</si>
  <si>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</si>
  <si>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</si>
  <si>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</si>
  <si>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</si>
  <si>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</si>
  <si>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</si>
  <si>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</si>
  <si>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</si>
  <si>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</si>
  <si>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</si>
  <si>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</si>
  <si>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</si>
  <si>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</si>
  <si>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</si>
  <si>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</si>
  <si>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</si>
  <si>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</si>
  <si>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</si>
  <si>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</si>
  <si>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</si>
  <si>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</si>
  <si>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</si>
  <si>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</si>
  <si>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</si>
  <si>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</si>
  <si>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</si>
  <si>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</si>
  <si>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</si>
  <si>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</si>
  <si>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</si>
  <si>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</si>
  <si>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</si>
  <si>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</si>
  <si>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</si>
  <si>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</si>
  <si>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</si>
  <si>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</si>
  <si>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</si>
  <si>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</si>
  <si>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</si>
  <si>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</si>
  <si>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</si>
  <si>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</si>
  <si>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</si>
  <si>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</si>
  <si>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</si>
  <si>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</si>
  <si>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</si>
  <si>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</si>
  <si>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</si>
  <si>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</si>
  <si>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</si>
  <si>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</si>
  <si>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</si>
  <si>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</si>
  <si>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</si>
  <si>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</si>
  <si>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</si>
  <si>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</si>
  <si>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</si>
  <si>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</si>
  <si>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</si>
  <si>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</si>
  <si>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</si>
  <si>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</si>
  <si>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</si>
  <si>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</si>
  <si>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</si>
  <si>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</si>
  <si>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</si>
  <si>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</si>
  <si>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</si>
  <si>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</si>
  <si>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</si>
  <si>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</si>
  <si>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</si>
  <si>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</si>
  <si>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</si>
  <si>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</si>
  <si>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</si>
  <si>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</si>
  <si>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</si>
  <si>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</si>
  <si>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</si>
  <si>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</si>
  <si>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</si>
  <si>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</si>
  <si>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</si>
  <si>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</si>
  <si>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</si>
  <si>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</si>
  <si>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</si>
  <si>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</si>
  <si>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</si>
  <si>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</si>
  <si>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</si>
  <si>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</si>
  <si>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</si>
  <si>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</si>
  <si>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</si>
  <si>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</si>
  <si>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</si>
  <si>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</si>
  <si>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</si>
  <si>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</si>
  <si>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</si>
  <si>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</si>
  <si>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</si>
  <si>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</si>
  <si>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</si>
  <si>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</si>
  <si>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</si>
  <si>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</si>
  <si>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</si>
  <si>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</si>
  <si>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</si>
  <si>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</si>
  <si>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</si>
  <si>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</si>
  <si>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</si>
  <si>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</si>
  <si>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</si>
  <si>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</si>
  <si>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</si>
  <si>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</si>
  <si>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</si>
  <si>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</si>
  <si>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</si>
  <si>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</si>
  <si>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</si>
  <si>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</si>
  <si>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</si>
  <si>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</si>
  <si>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</si>
  <si>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</si>
  <si>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</si>
  <si>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</si>
  <si>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</si>
  <si>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</si>
  <si>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</si>
  <si>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</si>
  <si>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</si>
  <si>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</si>
  <si>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</si>
  <si>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</si>
  <si>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</si>
  <si>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</si>
  <si>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</si>
  <si>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</si>
  <si>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</si>
  <si>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</si>
  <si>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</si>
  <si>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</si>
  <si>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</si>
  <si>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</si>
  <si>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</si>
  <si>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</si>
  <si>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</si>
  <si>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</si>
  <si>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</si>
  <si>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</si>
  <si>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</si>
  <si>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</si>
  <si>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</si>
  <si>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</si>
  <si>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</si>
  <si>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</si>
  <si>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</si>
  <si>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</si>
  <si>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</si>
  <si>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</si>
  <si>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</si>
  <si>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</si>
  <si>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</si>
  <si>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</si>
  <si>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</si>
  <si>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</si>
  <si>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</si>
  <si>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</si>
  <si>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</si>
  <si>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</si>
  <si>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</si>
  <si>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</si>
  <si>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</si>
  <si>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</si>
  <si>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</si>
  <si>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</si>
  <si>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</si>
  <si>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</si>
  <si>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</si>
  <si>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</si>
  <si>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</si>
  <si>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</si>
  <si>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</si>
  <si>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</si>
  <si>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</si>
  <si>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</si>
  <si>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</si>
  <si>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</si>
  <si>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</si>
  <si>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</si>
  <si>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</si>
  <si>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</si>
  <si>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</si>
  <si>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</si>
  <si>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</si>
  <si>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</si>
  <si>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</si>
  <si>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</si>
  <si>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</si>
  <si>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</si>
  <si>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</si>
  <si>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</si>
  <si>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</si>
  <si>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</si>
  <si>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</si>
  <si>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</si>
  <si>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</si>
  <si>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</si>
  <si>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</si>
  <si>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</si>
  <si>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</si>
  <si>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</si>
  <si>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</si>
  <si>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</si>
  <si>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</si>
  <si>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</si>
  <si>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</si>
  <si>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</si>
  <si>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</si>
  <si>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</si>
  <si>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</si>
  <si>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</si>
  <si>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</si>
  <si>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</si>
  <si>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</si>
  <si>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</si>
  <si>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</si>
  <si>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</si>
  <si>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</si>
  <si>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</si>
  <si>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</si>
  <si>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</si>
  <si>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</si>
  <si>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</si>
  <si>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</si>
  <si>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</si>
  <si>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</si>
  <si>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</si>
  <si>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</si>
  <si>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</si>
  <si>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</si>
  <si>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</si>
  <si>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</si>
  <si>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</si>
  <si>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</si>
  <si>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</si>
  <si>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</si>
  <si>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</si>
  <si>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</si>
  <si>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</si>
  <si>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</si>
  <si>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</si>
  <si>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</si>
  <si>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</si>
  <si>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</si>
  <si>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</si>
  <si>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</si>
  <si>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</si>
  <si>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</si>
  <si>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</si>
  <si>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</si>
  <si>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</si>
  <si>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</si>
  <si>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</si>
  <si>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</si>
  <si>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</si>
  <si>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</si>
  <si>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</si>
  <si>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</si>
  <si>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</si>
  <si>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</si>
  <si>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</si>
  <si>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</si>
  <si>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</si>
  <si>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</si>
  <si>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</si>
  <si>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</si>
  <si>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</si>
  <si>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</si>
  <si>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</si>
  <si>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</si>
  <si>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</si>
  <si>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</si>
  <si>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</si>
  <si>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</si>
  <si>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</si>
  <si>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</si>
  <si>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</si>
  <si>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</si>
  <si>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</si>
  <si>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</si>
  <si>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</si>
  <si>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</si>
  <si>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</si>
  <si>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</si>
  <si>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</si>
  <si>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</si>
  <si>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</si>
  <si>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</si>
  <si>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</si>
  <si>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</si>
  <si>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</si>
  <si>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</si>
  <si>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</si>
  <si>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</si>
  <si>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</si>
  <si>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</si>
  <si>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</si>
  <si>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</si>
  <si>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</si>
  <si>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</si>
  <si>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</si>
  <si>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</si>
  <si>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</si>
  <si>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</si>
  <si>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</si>
  <si>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</si>
  <si>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</si>
  <si>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</si>
  <si>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</si>
  <si>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</si>
  <si>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</si>
  <si>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</si>
  <si>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</si>
  <si>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</si>
  <si>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</si>
  <si>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</si>
  <si>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</si>
  <si>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</si>
  <si>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</si>
  <si>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</si>
  <si>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</si>
  <si>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</si>
  <si>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</si>
  <si>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</si>
  <si>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</si>
  <si>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</si>
  <si>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</si>
  <si>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</si>
  <si>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</si>
  <si>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</si>
  <si>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</si>
  <si>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</si>
  <si>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</si>
  <si>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</si>
  <si>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</si>
  <si>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</si>
  <si>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</si>
  <si>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</si>
  <si>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</si>
  <si>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</si>
  <si>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</si>
  <si>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</si>
  <si>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</si>
  <si>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</si>
  <si>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</si>
  <si>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</si>
  <si>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</si>
  <si>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</si>
  <si>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</si>
  <si>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</si>
  <si>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</si>
  <si>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</si>
  <si>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</si>
  <si>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</si>
  <si>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</si>
  <si>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</si>
  <si>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</si>
  <si>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</si>
  <si>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</si>
  <si>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</si>
  <si>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</si>
  <si>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</si>
  <si>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</si>
  <si>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</si>
  <si>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</si>
  <si>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</si>
  <si>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</si>
  <si>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</si>
  <si>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</si>
  <si>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</si>
  <si>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</si>
  <si>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</si>
  <si>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</si>
  <si>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</si>
  <si>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</si>
  <si>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</si>
  <si>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</si>
  <si>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</si>
  <si>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</si>
  <si>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</si>
  <si>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</si>
  <si>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</si>
  <si>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</si>
  <si>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</si>
  <si>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</si>
  <si>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</si>
  <si>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</si>
  <si>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</si>
  <si>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</si>
  <si>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</si>
  <si>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</si>
  <si>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</si>
  <si>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</si>
  <si>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</si>
  <si>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</si>
  <si>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</si>
  <si>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</si>
  <si>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</si>
  <si>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</si>
  <si>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</si>
  <si>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</si>
  <si>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</si>
  <si>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</si>
  <si>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</si>
  <si>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</si>
  <si>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</si>
  <si>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</si>
  <si>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</si>
  <si>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</si>
  <si>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</si>
  <si>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</si>
  <si>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</si>
  <si>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</si>
  <si>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</si>
  <si>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</si>
  <si>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</si>
  <si>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</si>
  <si>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</si>
  <si>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</si>
  <si>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</si>
  <si>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</si>
  <si>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</si>
  <si>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</si>
  <si>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</si>
  <si>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</si>
  <si>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</si>
  <si>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</si>
  <si>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</si>
  <si>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</si>
  <si>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</si>
  <si>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</si>
  <si>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</si>
  <si>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</si>
  <si>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</si>
  <si>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</si>
  <si>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</si>
  <si>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</si>
  <si>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</si>
  <si>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</si>
  <si>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</si>
  <si>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</si>
  <si>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</si>
  <si>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</si>
  <si>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</si>
  <si>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</si>
  <si>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</si>
  <si>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</si>
  <si>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</si>
  <si>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</si>
  <si>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</si>
  <si>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</si>
  <si>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</si>
  <si>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</si>
  <si>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</si>
  <si>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</si>
  <si>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</si>
  <si>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</si>
  <si>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</si>
  <si>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</si>
  <si>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</si>
  <si>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</si>
  <si>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</si>
  <si>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</si>
  <si>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</si>
  <si>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</si>
  <si>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</si>
  <si>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</si>
  <si>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</si>
  <si>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</si>
  <si>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</si>
  <si>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</si>
  <si>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</si>
  <si>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</si>
  <si>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</si>
  <si>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</si>
  <si>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</si>
  <si>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</si>
  <si>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</si>
  <si>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</si>
  <si>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</si>
  <si>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</si>
  <si>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</si>
  <si>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</si>
  <si>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</si>
  <si>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</si>
  <si>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</si>
  <si>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</si>
  <si>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</si>
  <si>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</si>
  <si>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</si>
  <si>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</si>
  <si>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</si>
  <si>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</si>
  <si>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</si>
  <si>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</si>
  <si>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</si>
  <si>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</si>
  <si>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</si>
  <si>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</si>
  <si>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</si>
  <si>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</si>
  <si>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</si>
  <si>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</si>
  <si>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</si>
  <si>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</si>
  <si>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</si>
  <si>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</si>
  <si>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</si>
  <si>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</si>
  <si>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</si>
  <si>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</si>
  <si>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</si>
  <si>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</si>
  <si>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</si>
  <si>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</si>
  <si>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</si>
  <si>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</si>
  <si>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</si>
  <si>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</si>
  <si>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</si>
  <si>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</si>
  <si>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</si>
  <si>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</si>
  <si>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</si>
  <si>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</si>
  <si>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</si>
  <si>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</si>
  <si>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</si>
  <si>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</si>
  <si>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</si>
  <si>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</si>
  <si>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</si>
  <si>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</si>
  <si>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</si>
  <si>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</si>
  <si>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</si>
  <si>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</si>
  <si>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</si>
  <si>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</si>
  <si>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</si>
  <si>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</si>
  <si>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</si>
  <si>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</si>
  <si>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</si>
  <si>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</si>
  <si>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</si>
  <si>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</si>
  <si>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</si>
  <si>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</si>
  <si>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</si>
  <si>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</si>
  <si>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</si>
  <si>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</si>
  <si>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</si>
  <si>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</si>
  <si>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</si>
  <si>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</si>
  <si>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</si>
  <si>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</si>
  <si>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</si>
  <si>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</si>
  <si>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</si>
  <si>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</si>
  <si>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</si>
  <si>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</si>
  <si>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</si>
  <si>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</si>
  <si>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</si>
  <si>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</si>
  <si>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</si>
  <si>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</si>
  <si>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</si>
  <si>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</si>
  <si>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</si>
  <si>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</si>
  <si>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</si>
  <si>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</si>
  <si>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</si>
  <si>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</si>
  <si>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</si>
  <si>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</si>
  <si>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</si>
  <si>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</si>
  <si>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</si>
  <si>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</si>
  <si>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</si>
  <si>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</si>
  <si>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</si>
  <si>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</si>
  <si>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</si>
  <si>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</si>
  <si>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</si>
  <si>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</si>
  <si>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</si>
  <si>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</si>
  <si>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</si>
  <si>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</si>
  <si>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</si>
  <si>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</si>
  <si>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</si>
  <si>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</si>
  <si>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</si>
  <si>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</si>
  <si>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</si>
  <si>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</si>
  <si>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</si>
  <si>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</si>
  <si>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</si>
  <si>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</si>
  <si>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</si>
  <si>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</si>
  <si>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</si>
  <si>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</si>
  <si>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</si>
  <si>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</si>
  <si>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</si>
  <si>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</si>
  <si>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</si>
  <si>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</si>
  <si>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</si>
  <si>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</si>
  <si>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</si>
  <si>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</si>
  <si>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</si>
  <si>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</si>
  <si>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</si>
  <si>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</si>
  <si>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</si>
  <si>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</si>
  <si>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</si>
  <si>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</si>
  <si>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</si>
  <si>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</si>
  <si>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</si>
  <si>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</si>
  <si>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</si>
  <si>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</si>
  <si>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</si>
  <si>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</si>
  <si>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</si>
  <si>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</si>
  <si>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</si>
  <si>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</si>
  <si>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</si>
  <si>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</si>
  <si>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</si>
  <si>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</si>
  <si>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</si>
  <si>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</si>
  <si>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</si>
  <si>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</si>
  <si>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</si>
  <si>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</si>
  <si>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</si>
  <si>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</si>
  <si>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</si>
  <si>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</si>
  <si>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</si>
  <si>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</si>
  <si>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</si>
  <si>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</si>
  <si>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</si>
  <si>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</si>
  <si>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</si>
  <si>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</si>
  <si>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</si>
  <si>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</si>
  <si>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</si>
  <si>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</si>
  <si>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</si>
  <si>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</si>
  <si>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</si>
  <si>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</si>
  <si>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</si>
  <si>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</si>
  <si>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</si>
  <si>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</si>
  <si>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</si>
  <si>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</si>
  <si>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</si>
  <si>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</si>
  <si>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</si>
  <si>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</si>
  <si>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</si>
  <si>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</si>
  <si>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</si>
  <si>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</si>
  <si>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</si>
  <si>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</si>
  <si>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</si>
  <si>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</si>
  <si>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</si>
  <si>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</si>
  <si>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</si>
  <si>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</si>
  <si>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</si>
  <si>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</si>
  <si>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</si>
  <si>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</si>
  <si>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</si>
  <si>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</si>
  <si>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</si>
  <si>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</si>
  <si>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</si>
  <si>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</si>
  <si>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</si>
  <si>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</si>
  <si>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</si>
  <si>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</si>
  <si>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</si>
  <si>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</si>
  <si>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</si>
  <si>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</si>
  <si>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</si>
  <si>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</si>
  <si>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</si>
  <si>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</si>
  <si>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</si>
  <si>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</si>
  <si>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</si>
  <si>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</si>
  <si>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</si>
  <si>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</si>
  <si>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</si>
  <si>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</si>
  <si>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</si>
  <si>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</si>
  <si>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</si>
  <si>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</si>
  <si>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</si>
  <si>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</si>
  <si>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</si>
  <si>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</si>
  <si>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</si>
  <si>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</si>
  <si>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</si>
  <si>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</si>
  <si>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</si>
  <si>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</si>
  <si>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</si>
  <si>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</si>
  <si>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</si>
  <si>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</si>
  <si>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</si>
  <si>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</si>
  <si>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</si>
  <si>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</si>
  <si>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</si>
  <si>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</si>
  <si>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</si>
  <si>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</si>
  <si>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</si>
  <si>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</si>
  <si>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</si>
  <si>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</si>
  <si>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</si>
  <si>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</si>
  <si>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</si>
  <si>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</si>
  <si>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</si>
  <si>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</si>
  <si>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</si>
  <si>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</si>
  <si>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</si>
  <si>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</si>
  <si>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</si>
  <si>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</si>
  <si>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</si>
  <si>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</si>
  <si>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</si>
  <si>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</si>
  <si>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</si>
  <si>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</si>
  <si>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</si>
  <si>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</si>
  <si>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</si>
  <si>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</si>
  <si>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</si>
  <si>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</si>
  <si>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</si>
  <si>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</si>
  <si>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</si>
  <si>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</si>
  <si>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</si>
  <si>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</si>
  <si>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</si>
  <si>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</si>
  <si>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</si>
  <si>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</si>
  <si>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</si>
  <si>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</si>
  <si>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</si>
  <si>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</si>
  <si>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</si>
  <si>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</si>
  <si>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</si>
  <si>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</si>
  <si>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</si>
  <si>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</si>
  <si>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</si>
  <si>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</si>
  <si>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</si>
  <si>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</si>
  <si>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</si>
  <si>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</si>
  <si>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</si>
  <si>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</si>
  <si>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</si>
  <si>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</si>
  <si>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</si>
  <si>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</si>
  <si>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</si>
  <si>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</si>
  <si>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</si>
  <si>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</si>
  <si>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</si>
  <si>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</si>
  <si>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</si>
  <si>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</si>
  <si>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</si>
  <si>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</si>
  <si>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</si>
  <si>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</si>
  <si>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</si>
  <si>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</si>
  <si>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</si>
  <si>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</si>
  <si>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</si>
  <si>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</si>
  <si>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</si>
  <si>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</si>
  <si>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</si>
  <si>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</si>
  <si>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</si>
  <si>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</si>
  <si>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</si>
  <si>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</si>
  <si>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</si>
  <si>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</si>
  <si>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</si>
  <si>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</si>
  <si>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</si>
  <si>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</si>
  <si>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</si>
  <si>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</si>
  <si>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</si>
  <si>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</si>
  <si>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</si>
  <si>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</si>
  <si>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</si>
  <si>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</si>
  <si>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</si>
  <si>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</si>
  <si>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</si>
  <si>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</si>
  <si>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</si>
  <si>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</si>
  <si>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</si>
  <si>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</si>
  <si>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</si>
  <si>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</si>
  <si>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</si>
  <si>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</si>
  <si>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</si>
  <si>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</si>
  <si>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</si>
  <si>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</si>
  <si>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</si>
  <si>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</si>
  <si>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</si>
  <si>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</si>
  <si>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</si>
  <si>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</si>
  <si>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</si>
  <si>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</si>
  <si>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</si>
  <si>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</si>
  <si>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</si>
  <si>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</si>
  <si>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</si>
  <si>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</si>
  <si>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</si>
  <si>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</si>
  <si>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</si>
  <si>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</si>
  <si>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</si>
  <si>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</si>
  <si>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</si>
  <si>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</si>
  <si>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</si>
  <si>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</si>
  <si>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</si>
  <si>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</si>
  <si>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</si>
  <si>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</si>
  <si>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</si>
  <si>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</si>
  <si>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</si>
  <si>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</si>
  <si>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</si>
  <si>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</si>
  <si>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</si>
  <si>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</si>
  <si>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</si>
  <si>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</si>
  <si>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</si>
  <si>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</si>
  <si>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</si>
  <si>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</si>
  <si>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</si>
  <si>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</si>
  <si>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</si>
  <si>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</si>
  <si>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</si>
  <si>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</si>
  <si>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</si>
  <si>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</si>
  <si>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</si>
  <si>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</si>
  <si>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</si>
  <si>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</si>
  <si>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</si>
  <si>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</si>
  <si>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</si>
  <si>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</si>
  <si>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</si>
  <si>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</si>
  <si>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</si>
  <si>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</si>
  <si>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</si>
  <si>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</si>
  <si>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</si>
  <si>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</si>
  <si>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</si>
  <si>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</si>
  <si>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</si>
  <si>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</si>
  <si>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</si>
  <si>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</si>
  <si>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</si>
  <si>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</si>
  <si>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</si>
  <si>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</si>
  <si>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</si>
  <si>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</si>
  <si>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</si>
  <si>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</si>
  <si>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</si>
  <si>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</si>
  <si>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</si>
  <si>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</si>
  <si>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</si>
  <si>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</si>
  <si>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</si>
  <si>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</si>
  <si>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</si>
  <si>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</si>
  <si>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</si>
  <si>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</si>
  <si>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</si>
  <si>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</si>
  <si>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</si>
  <si>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</si>
  <si>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</si>
  <si>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</si>
  <si>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</si>
  <si>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</si>
  <si>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</si>
  <si>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</si>
  <si>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</si>
  <si>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</si>
  <si>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</si>
  <si>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</si>
  <si>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</si>
  <si>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</si>
  <si>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</si>
  <si>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</si>
  <si>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</si>
  <si>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</si>
  <si>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</si>
  <si>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</si>
  <si>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</si>
  <si>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</si>
  <si>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</si>
  <si>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</si>
  <si>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</si>
  <si>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</si>
  <si>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</si>
  <si>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</si>
  <si>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</si>
  <si>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</si>
  <si>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</si>
  <si>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</si>
  <si>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</si>
  <si>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</si>
  <si>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</si>
  <si>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</si>
  <si>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</si>
  <si>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</si>
  <si>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</si>
  <si>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</si>
  <si>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</si>
  <si>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</si>
  <si>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</si>
  <si>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</si>
  <si>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</si>
  <si>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</si>
  <si>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</si>
  <si>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</si>
  <si>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</si>
  <si>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</si>
  <si>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</si>
  <si>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</si>
  <si>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</si>
  <si>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</si>
  <si>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</si>
  <si>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</si>
  <si>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</si>
  <si>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</si>
  <si>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</si>
  <si>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</si>
  <si>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</si>
  <si>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</si>
  <si>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</si>
  <si>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</si>
  <si>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</si>
  <si>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</si>
  <si>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</si>
  <si>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</si>
  <si>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</si>
  <si>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</si>
  <si>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</si>
  <si>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</si>
  <si>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</si>
  <si>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</si>
  <si>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</si>
  <si>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</si>
  <si>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</si>
  <si>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</si>
  <si>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</si>
  <si>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</si>
  <si>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</si>
  <si>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</si>
  <si>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</si>
  <si>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</si>
  <si>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</si>
  <si>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</si>
  <si>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</si>
  <si>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</si>
  <si>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</si>
  <si>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</si>
  <si>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</si>
  <si>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</si>
  <si>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</si>
  <si>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</si>
  <si>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</si>
  <si>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</si>
  <si>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</si>
  <si>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</si>
  <si>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</si>
  <si>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</si>
  <si>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</si>
  <si>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</si>
  <si>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</si>
  <si>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</si>
  <si>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</si>
  <si>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</si>
  <si>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</si>
  <si>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</si>
  <si>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</si>
  <si>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</si>
  <si>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</si>
  <si>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</si>
  <si>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</si>
  <si>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</si>
  <si>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</si>
  <si>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</si>
  <si>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</si>
  <si>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</si>
  <si>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</si>
  <si>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</si>
  <si>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</si>
  <si>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</si>
  <si>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</si>
  <si>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</si>
  <si>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</si>
  <si>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</si>
  <si>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</si>
  <si>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</si>
  <si>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</si>
  <si>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</si>
  <si>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</si>
  <si>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</si>
  <si>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</si>
  <si>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</si>
  <si>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</si>
  <si>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</si>
  <si>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</si>
  <si>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</si>
  <si>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</si>
  <si>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</si>
  <si>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</si>
  <si>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</si>
  <si>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</si>
  <si>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</si>
  <si>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</si>
  <si>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</si>
  <si>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</si>
  <si>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</si>
  <si>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</si>
  <si>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</si>
  <si>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</si>
  <si>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</si>
  <si>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</si>
  <si>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</si>
  <si>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</si>
  <si>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</si>
  <si>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</si>
  <si>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</si>
  <si>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</si>
  <si>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</si>
  <si>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</si>
  <si>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</si>
  <si>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</si>
  <si>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</si>
  <si>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</si>
  <si>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</si>
  <si>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</si>
  <si>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</si>
  <si>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</si>
  <si>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</si>
  <si>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</si>
  <si>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</si>
  <si>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</si>
  <si>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</si>
  <si>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</si>
  <si>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</si>
  <si>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</si>
  <si>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</si>
  <si>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</si>
  <si>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</si>
  <si>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</si>
  <si>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</si>
  <si>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</si>
  <si>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</si>
  <si>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</si>
  <si>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</si>
  <si>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</si>
  <si>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</si>
  <si>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</si>
  <si>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</si>
  <si>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</si>
  <si>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</si>
  <si>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</si>
  <si>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</si>
  <si>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</si>
  <si>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</si>
  <si>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</si>
  <si>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</si>
  <si>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</si>
  <si>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</si>
  <si>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</si>
  <si>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</si>
  <si>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</si>
  <si>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</si>
  <si>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</si>
  <si>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</si>
  <si>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</si>
  <si>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</si>
  <si>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</si>
  <si>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</si>
  <si>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</si>
  <si>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</si>
  <si>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</si>
  <si>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</si>
  <si>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</si>
  <si>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</si>
  <si>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</si>
  <si>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</si>
  <si>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</si>
  <si>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</si>
  <si>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</si>
  <si>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</si>
  <si>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</si>
  <si>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</si>
  <si>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</si>
  <si>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</si>
  <si>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</si>
  <si>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</si>
  <si>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</si>
  <si>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</si>
  <si>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</si>
  <si>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</si>
  <si>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</si>
  <si>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</si>
  <si>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</si>
  <si>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</si>
  <si>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</si>
  <si>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</si>
  <si>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</si>
  <si>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</si>
  <si>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</si>
  <si>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</si>
  <si>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</si>
  <si>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</si>
  <si>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</si>
  <si>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</si>
  <si>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</si>
  <si>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</si>
  <si>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</si>
  <si>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</si>
  <si>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</si>
  <si>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</si>
  <si>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</si>
  <si>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</si>
  <si>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</si>
  <si>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</si>
  <si>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</si>
  <si>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</si>
  <si>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</si>
  <si>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</si>
  <si>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</si>
  <si>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</si>
  <si>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</si>
  <si>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</si>
  <si>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</si>
  <si>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</si>
  <si>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</si>
  <si>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</si>
  <si>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</si>
  <si>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</si>
  <si>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</si>
  <si>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</si>
  <si>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</si>
  <si>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</si>
  <si>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</si>
  <si>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</si>
  <si>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</si>
  <si>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</si>
  <si>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</si>
  <si>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</si>
  <si>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</si>
  <si>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</si>
  <si>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</si>
  <si>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</si>
  <si>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</si>
  <si>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</si>
  <si>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</si>
  <si>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</si>
  <si>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</si>
  <si>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</si>
  <si>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</si>
  <si>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</si>
  <si>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</si>
  <si>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</si>
  <si>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</si>
  <si>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</si>
  <si>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</si>
  <si>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</si>
  <si>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</si>
  <si>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</si>
  <si>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</si>
  <si>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</si>
  <si>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</si>
  <si>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</si>
  <si>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</si>
  <si>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</si>
  <si>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</si>
  <si>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</si>
  <si>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</si>
  <si>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</si>
  <si>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</si>
  <si>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</si>
  <si>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</si>
  <si>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</si>
  <si>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</si>
  <si>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</si>
  <si>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</si>
  <si>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</si>
  <si>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</si>
  <si>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</si>
  <si>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</si>
  <si>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</si>
  <si>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</si>
  <si>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</si>
  <si>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</si>
  <si>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</si>
  <si>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</si>
  <si>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</si>
  <si>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</si>
  <si>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</si>
  <si>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</si>
  <si>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</si>
  <si>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</si>
  <si>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</si>
  <si>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</si>
  <si>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</si>
  <si>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</si>
  <si>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</si>
  <si>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</si>
  <si>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</si>
  <si>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</si>
  <si>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</si>
  <si>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</si>
  <si>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</si>
  <si>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</si>
  <si>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</si>
  <si>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</si>
  <si>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</si>
  <si>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</si>
  <si>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</si>
  <si>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</si>
  <si>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</si>
  <si>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</si>
  <si>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</si>
  <si>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</si>
  <si>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</si>
  <si>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</si>
  <si>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</si>
  <si>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</si>
  <si>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</si>
  <si>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</si>
  <si>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</si>
  <si>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</si>
  <si>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</si>
  <si>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</si>
  <si>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</si>
  <si>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</si>
  <si>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</si>
  <si>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</si>
  <si>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</si>
  <si>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</si>
  <si>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</si>
  <si>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</si>
  <si>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</si>
  <si>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</si>
  <si>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</si>
  <si>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</si>
  <si>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</si>
  <si>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</si>
  <si>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</si>
  <si>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</si>
  <si>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</si>
  <si>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</si>
  <si>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</si>
  <si>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</si>
  <si>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</si>
  <si>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</si>
  <si>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</si>
  <si>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</si>
  <si>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</si>
  <si>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</si>
  <si>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</si>
  <si>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</si>
  <si>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</si>
  <si>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</si>
  <si>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</si>
  <si>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</si>
  <si>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</si>
  <si>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</si>
  <si>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</si>
  <si>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</si>
  <si>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</si>
  <si>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</si>
  <si>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</si>
  <si>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</si>
  <si>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</si>
  <si>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</si>
  <si>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</si>
  <si>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</si>
  <si>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</si>
  <si>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</si>
  <si>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</si>
  <si>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</si>
  <si>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</si>
  <si>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</si>
  <si>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</si>
  <si>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</si>
  <si>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</si>
  <si>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</si>
  <si>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</si>
  <si>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</si>
  <si>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</si>
  <si>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</si>
  <si>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</si>
  <si>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</si>
  <si>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</si>
  <si>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</si>
  <si>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</si>
  <si>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</si>
  <si>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</si>
  <si>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</si>
  <si>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</si>
  <si>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</si>
  <si>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</si>
  <si>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</si>
  <si>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</si>
  <si>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</si>
  <si>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</si>
  <si>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</si>
  <si>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</si>
  <si>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</si>
  <si>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</si>
  <si>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</si>
  <si>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</si>
  <si>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</si>
  <si>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</si>
  <si>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</si>
  <si>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</si>
  <si>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</si>
  <si>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</si>
  <si>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</si>
  <si>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</si>
  <si>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</si>
  <si>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</si>
  <si>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</si>
  <si>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</si>
  <si>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</si>
  <si>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</si>
  <si>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</si>
  <si>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</si>
  <si>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</si>
  <si>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</si>
  <si>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</si>
  <si>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</si>
  <si>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</si>
  <si>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</si>
  <si>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</si>
  <si>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</si>
  <si>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</si>
  <si>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</si>
  <si>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</si>
  <si>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</si>
  <si>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</si>
  <si>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</si>
  <si>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</si>
  <si>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</si>
  <si>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</si>
  <si>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</si>
  <si>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</si>
  <si>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</si>
  <si>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</si>
  <si>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</si>
  <si>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</si>
  <si>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</si>
  <si>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</si>
  <si>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</si>
  <si>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</si>
  <si>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</si>
  <si>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</si>
  <si>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</si>
  <si>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</si>
  <si>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</si>
  <si>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</si>
  <si>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</si>
  <si>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</si>
  <si>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</si>
  <si>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</si>
  <si>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</si>
  <si>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</si>
  <si>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</si>
  <si>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</si>
  <si>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</si>
  <si>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</si>
  <si>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</si>
  <si>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</si>
  <si>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</si>
  <si>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</si>
  <si>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</si>
  <si>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</si>
  <si>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</si>
  <si>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</si>
  <si>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</si>
  <si>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</si>
  <si>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</si>
  <si>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</si>
  <si>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</si>
  <si>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</si>
  <si>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</si>
  <si>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</si>
  <si>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</si>
  <si>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</si>
  <si>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</si>
  <si>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</si>
  <si>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</si>
  <si>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</si>
  <si>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</si>
  <si>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</si>
  <si>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</si>
  <si>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</si>
  <si>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</si>
  <si>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</si>
  <si>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</si>
  <si>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</si>
  <si>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</si>
  <si>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</si>
  <si>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</si>
  <si>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</si>
  <si>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</si>
  <si>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</si>
  <si>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</si>
  <si>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</si>
  <si>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</si>
  <si>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</si>
  <si>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</si>
  <si>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</si>
  <si>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</si>
  <si>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</si>
  <si>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</si>
  <si>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</si>
  <si>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</si>
  <si>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</si>
  <si>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</si>
  <si>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</si>
  <si>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</si>
  <si>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</si>
  <si>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</si>
  <si>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</si>
  <si>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</si>
  <si>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</si>
  <si>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</si>
  <si>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</si>
  <si>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</si>
  <si>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</si>
  <si>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</si>
  <si>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</si>
  <si>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</si>
  <si>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</si>
  <si>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</si>
  <si>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</si>
  <si>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</si>
  <si>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</si>
  <si>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</si>
  <si>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</si>
  <si>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</si>
  <si>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</si>
  <si>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</si>
  <si>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</si>
  <si>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</si>
  <si>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</si>
  <si>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</si>
  <si>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</si>
  <si>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</si>
  <si>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</si>
  <si>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</si>
  <si>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</si>
  <si>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</si>
  <si>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</si>
  <si>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</si>
  <si>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</si>
  <si>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</si>
  <si>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</si>
  <si>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</si>
  <si>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</si>
  <si>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</si>
  <si>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</si>
  <si>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</si>
  <si>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</si>
  <si>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</si>
  <si>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</si>
  <si>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</si>
  <si>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</si>
  <si>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</si>
  <si>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</si>
  <si>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</si>
  <si>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</si>
  <si>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</si>
  <si>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</si>
  <si>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</si>
  <si>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</si>
  <si>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</si>
  <si>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</si>
  <si>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</si>
  <si>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</si>
  <si>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</si>
  <si>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</si>
  <si>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</si>
  <si>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</si>
  <si>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</si>
  <si>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</si>
  <si>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</si>
  <si>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</si>
  <si>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</si>
  <si>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</si>
  <si>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</si>
  <si>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</si>
  <si>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</si>
  <si>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</si>
  <si>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</si>
  <si>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</si>
  <si>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</si>
  <si>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</si>
  <si>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</si>
  <si>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</si>
  <si>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</si>
  <si>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</si>
  <si>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</si>
  <si>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</si>
  <si>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</si>
  <si>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</si>
  <si>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</si>
  <si>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</si>
  <si>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</si>
  <si>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</si>
  <si>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</si>
  <si>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</si>
  <si>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</si>
  <si>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</si>
  <si>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</si>
  <si>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</si>
  <si>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</si>
  <si>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</si>
  <si>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</si>
  <si>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</si>
  <si>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</si>
  <si>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</si>
  <si>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</si>
  <si>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</si>
  <si>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</si>
  <si>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</si>
  <si>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</si>
  <si>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</si>
  <si>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</si>
  <si>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</si>
  <si>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</si>
  <si>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</si>
  <si>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</si>
  <si>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</si>
  <si>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</si>
  <si>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</si>
  <si>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</si>
  <si>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</si>
  <si>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</si>
  <si>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</si>
  <si>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</si>
  <si>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</si>
  <si>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</si>
  <si>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</si>
  <si>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</si>
  <si>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</si>
  <si>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</si>
  <si>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</si>
  <si>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</si>
  <si>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</si>
  <si>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</si>
  <si>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</si>
  <si>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</si>
  <si>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</si>
  <si>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</si>
  <si>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</si>
  <si>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</si>
  <si>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</si>
  <si>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</si>
  <si>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</si>
  <si>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</si>
  <si>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</si>
  <si>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</si>
  <si>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</si>
  <si>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</si>
  <si>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</si>
  <si>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</si>
  <si>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</si>
  <si>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</si>
  <si>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</si>
  <si>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</si>
  <si>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</si>
  <si>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</si>
  <si>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</si>
  <si>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</si>
  <si>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</si>
  <si>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</si>
  <si>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</si>
  <si>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</si>
  <si>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</si>
  <si>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</si>
  <si>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</si>
  <si>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</si>
  <si>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</si>
  <si>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</si>
  <si>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</si>
  <si>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</si>
  <si>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</si>
  <si>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</si>
  <si>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</si>
  <si>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</si>
  <si>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</si>
  <si>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</si>
  <si>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</si>
  <si>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</si>
  <si>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</si>
  <si>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</si>
  <si>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</si>
  <si>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</si>
  <si>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</si>
  <si>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</si>
  <si>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</si>
  <si>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</si>
  <si>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</si>
  <si>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</si>
  <si>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</si>
  <si>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</si>
  <si>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</si>
  <si>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</si>
  <si>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</si>
  <si>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</si>
  <si>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</si>
  <si>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</si>
  <si>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</si>
  <si>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</si>
  <si>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</si>
  <si>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</si>
  <si>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</si>
  <si>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</si>
  <si>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</si>
  <si>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</si>
  <si>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</si>
  <si>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</si>
  <si>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</si>
  <si>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</si>
  <si>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</si>
  <si>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</si>
  <si>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</si>
  <si>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</si>
  <si>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</si>
  <si>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</si>
  <si>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</si>
  <si>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</si>
  <si>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</si>
  <si>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</si>
  <si>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</si>
  <si>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</si>
  <si>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</si>
  <si>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</si>
  <si>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</si>
  <si>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</si>
  <si>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</si>
  <si>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</si>
  <si>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</si>
  <si>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</si>
  <si>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</si>
  <si>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</si>
  <si>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</si>
  <si>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</si>
  <si>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</si>
  <si>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</si>
  <si>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</si>
  <si>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</si>
  <si>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</si>
  <si>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</si>
  <si>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</si>
  <si>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</si>
  <si>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</si>
  <si>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</si>
  <si>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</si>
  <si>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</si>
  <si>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</si>
  <si>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</si>
  <si>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</si>
  <si>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</si>
  <si>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</si>
  <si>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</si>
  <si>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</si>
  <si>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</si>
  <si>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</si>
  <si>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</si>
  <si>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</si>
  <si>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</si>
  <si>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</si>
  <si>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</si>
  <si>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</si>
  <si>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</si>
  <si>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</si>
  <si>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</si>
  <si>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</si>
  <si>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</si>
  <si>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</si>
  <si>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</si>
  <si>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</si>
  <si>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</si>
  <si>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</si>
  <si>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</si>
  <si>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</si>
  <si>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</si>
  <si>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</si>
  <si>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</si>
  <si>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</si>
  <si>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</si>
  <si>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</si>
  <si>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</si>
  <si>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</si>
  <si>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</si>
  <si>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</si>
  <si>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</si>
  <si>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</si>
  <si>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</si>
  <si>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</si>
  <si>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</si>
  <si>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</si>
  <si>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</si>
  <si>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</si>
  <si>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</si>
  <si>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</si>
  <si>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</si>
  <si>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</si>
  <si>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</si>
  <si>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</si>
  <si>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</si>
  <si>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</si>
  <si>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</si>
  <si>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</si>
  <si>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</si>
  <si>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</si>
  <si>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</si>
  <si>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</si>
  <si>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</si>
  <si>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</si>
  <si>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</si>
  <si>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</si>
  <si>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</si>
  <si>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</si>
  <si>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</si>
  <si>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</si>
  <si>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</si>
  <si>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</si>
  <si>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</si>
  <si>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</si>
  <si>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</si>
  <si>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</si>
  <si>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</si>
  <si>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</si>
  <si>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</si>
  <si>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</si>
  <si>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</si>
  <si>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</si>
  <si>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</si>
  <si>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</si>
  <si>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</si>
  <si>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</si>
  <si>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</si>
  <si>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</si>
  <si>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</si>
  <si>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</si>
  <si>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</si>
  <si>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</si>
  <si>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</si>
  <si>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</si>
  <si>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</si>
  <si>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</si>
  <si>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</si>
  <si>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</si>
  <si>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</si>
  <si>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</si>
  <si>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</si>
  <si>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</si>
  <si>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</si>
  <si>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</si>
  <si>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</si>
  <si>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</si>
  <si>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</si>
  <si>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</si>
  <si>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</si>
  <si>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</si>
  <si>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</si>
  <si>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</si>
  <si>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</si>
  <si>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</si>
  <si>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</si>
  <si>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</si>
  <si>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</si>
  <si>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</si>
  <si>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</si>
  <si>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</si>
  <si>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</si>
  <si>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</si>
  <si>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</si>
  <si>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</si>
  <si>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</si>
  <si>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</si>
  <si>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</si>
  <si>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</si>
  <si>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</si>
  <si>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</si>
  <si>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</si>
  <si>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</si>
  <si>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</si>
  <si>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</si>
  <si>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</si>
  <si>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</si>
  <si>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</si>
  <si>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</si>
  <si>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</si>
  <si>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</si>
  <si>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</si>
  <si>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</si>
  <si>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</si>
  <si>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</si>
  <si>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</si>
  <si>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</si>
  <si>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</si>
  <si>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</si>
  <si>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</si>
  <si>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</si>
  <si>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</si>
  <si>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</si>
  <si>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</si>
  <si>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</si>
  <si>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</si>
  <si>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</si>
  <si>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</si>
  <si>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</si>
  <si>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</si>
  <si>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</si>
  <si>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</si>
  <si>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</si>
  <si>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</si>
  <si>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</si>
  <si>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</si>
  <si>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</si>
  <si>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</si>
  <si>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</si>
  <si>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</si>
  <si>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</si>
  <si>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</si>
  <si>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</si>
  <si>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</si>
  <si>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</si>
  <si>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</si>
  <si>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</si>
  <si>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</si>
  <si>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</si>
  <si>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</si>
  <si>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</si>
  <si>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</si>
  <si>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</si>
  <si>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</si>
  <si>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</si>
  <si>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</si>
  <si>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</si>
  <si>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</si>
  <si>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</si>
  <si>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</si>
  <si>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</si>
  <si>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</si>
  <si>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</si>
  <si>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</si>
  <si>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</si>
  <si>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</si>
  <si>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</si>
  <si>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</si>
  <si>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</si>
  <si>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</si>
  <si>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</si>
  <si>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</si>
  <si>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</si>
  <si>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</si>
  <si>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</si>
  <si>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</si>
  <si>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</si>
  <si>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</si>
  <si>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</si>
  <si>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</si>
  <si>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</si>
  <si>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</si>
  <si>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</si>
  <si>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</si>
  <si>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</si>
  <si>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</si>
  <si>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</si>
  <si>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</si>
  <si>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</si>
  <si>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</si>
  <si>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</si>
  <si>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</si>
  <si>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</si>
  <si>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</si>
  <si>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</si>
  <si>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</si>
  <si>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</si>
  <si>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</si>
  <si>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</si>
  <si>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</si>
  <si>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</si>
  <si>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</si>
  <si>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</si>
  <si>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</si>
  <si>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</si>
  <si>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</si>
  <si>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</si>
  <si>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</si>
  <si>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</si>
  <si>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</si>
  <si>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</si>
  <si>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</si>
  <si>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</si>
  <si>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</si>
  <si>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</si>
  <si>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</si>
  <si>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</si>
  <si>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</si>
  <si>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</si>
  <si>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</si>
  <si>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</si>
  <si>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</si>
  <si>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</si>
  <si>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</si>
  <si>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</si>
  <si>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</si>
  <si>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</si>
  <si>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</si>
  <si>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</si>
  <si>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</si>
  <si>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</si>
  <si>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</si>
  <si>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</si>
  <si>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</si>
  <si>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</si>
  <si>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</si>
  <si>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</si>
  <si>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</si>
  <si>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</si>
  <si>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</si>
  <si>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</si>
  <si>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</si>
  <si>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</si>
  <si>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</si>
  <si>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</si>
  <si>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</si>
  <si>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</si>
  <si>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</si>
  <si>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</si>
  <si>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</si>
  <si>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</si>
  <si>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</si>
  <si>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</si>
  <si>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</si>
  <si>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</si>
  <si>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</si>
  <si>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</si>
  <si>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</si>
  <si>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</si>
  <si>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</si>
  <si>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</si>
  <si>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</si>
  <si>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</si>
  <si>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</si>
  <si>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</si>
  <si>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</si>
  <si>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</si>
  <si>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</si>
  <si>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</si>
  <si>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</si>
  <si>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</si>
  <si>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</si>
  <si>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</si>
  <si>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</si>
  <si>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</si>
  <si>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</si>
  <si>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</si>
  <si>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</si>
  <si>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</si>
  <si>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</si>
  <si>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</si>
  <si>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</si>
  <si>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</si>
  <si>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</si>
  <si>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</si>
  <si>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</si>
  <si>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</si>
  <si>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</si>
  <si>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</si>
  <si>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</si>
  <si>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</si>
  <si>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</si>
  <si>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</si>
  <si>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</si>
  <si>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</si>
  <si>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</si>
  <si>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</si>
  <si>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</si>
  <si>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</si>
  <si>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</si>
  <si>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</si>
  <si>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</si>
  <si>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</si>
  <si>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</si>
  <si>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</si>
  <si>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</si>
  <si>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</si>
  <si>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</si>
  <si>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</si>
  <si>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</si>
  <si>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</si>
  <si>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</si>
  <si>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</si>
  <si>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</si>
  <si>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</si>
  <si>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</si>
  <si>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</si>
  <si>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</si>
  <si>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</si>
  <si>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</si>
  <si>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</si>
  <si>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</si>
  <si>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</si>
  <si>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</si>
  <si>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</si>
  <si>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</si>
  <si>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</si>
  <si>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</si>
  <si>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</si>
  <si>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</si>
  <si>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</si>
  <si>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</si>
  <si>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</si>
  <si>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</si>
  <si>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</si>
  <si>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</si>
  <si>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</si>
  <si>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</si>
  <si>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</si>
  <si>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</si>
  <si>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</si>
  <si>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</si>
  <si>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</si>
  <si>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</si>
  <si>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</si>
  <si>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</si>
  <si>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</si>
  <si>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</si>
  <si>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</si>
  <si>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</si>
  <si>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</si>
  <si>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</si>
  <si>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</si>
  <si>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</si>
  <si>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</si>
  <si>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</si>
  <si>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</si>
  <si>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</si>
  <si>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</si>
  <si>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</si>
  <si>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</si>
  <si>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</si>
  <si>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</si>
  <si>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</si>
  <si>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</si>
  <si>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</si>
  <si>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</si>
  <si>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</si>
  <si>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</si>
  <si>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</si>
  <si>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</si>
  <si>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</si>
  <si>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</si>
  <si>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</si>
  <si>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</si>
  <si>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</si>
  <si>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</si>
  <si>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</si>
  <si>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</si>
  <si>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</si>
  <si>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</si>
  <si>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</si>
  <si>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</si>
  <si>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</si>
  <si>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</si>
  <si>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</si>
  <si>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</si>
  <si>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</si>
  <si>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</si>
  <si>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</si>
  <si>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</si>
  <si>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</si>
  <si>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</si>
  <si>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</si>
  <si>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</si>
  <si>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</si>
  <si>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</si>
  <si>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</si>
  <si>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</si>
  <si>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</si>
  <si>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</si>
  <si>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</si>
  <si>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</si>
  <si>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</si>
  <si>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</si>
  <si>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</si>
  <si>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</si>
  <si>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</si>
  <si>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</si>
  <si>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</si>
  <si>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</si>
  <si>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</si>
  <si>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</si>
  <si>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</si>
  <si>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</si>
  <si>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</si>
  <si>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</si>
  <si>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</si>
  <si>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</si>
  <si>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</si>
  <si>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</si>
  <si>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</si>
  <si>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</si>
  <si>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</si>
  <si>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</si>
  <si>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</si>
  <si>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</si>
  <si>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</si>
  <si>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</si>
  <si>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</si>
  <si>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</si>
  <si>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</si>
  <si>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</si>
  <si>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</si>
  <si>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</si>
  <si>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</si>
  <si>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</si>
  <si>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</si>
  <si>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</si>
  <si>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</si>
  <si>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</si>
  <si>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</si>
  <si>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</si>
  <si>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</si>
  <si>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</si>
  <si>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</si>
  <si>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</si>
  <si>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</si>
  <si>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</si>
  <si>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</si>
  <si>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</si>
  <si>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</si>
  <si>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</si>
  <si>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</si>
  <si>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</si>
  <si>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</si>
  <si>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</si>
  <si>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</si>
  <si>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</si>
  <si>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</si>
  <si>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</si>
  <si>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</si>
  <si>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</si>
  <si>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</si>
  <si>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</si>
  <si>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</si>
  <si>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</si>
  <si>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</si>
  <si>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</si>
  <si>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</si>
  <si>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</si>
  <si>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</si>
  <si>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</si>
  <si>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</si>
  <si>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</si>
  <si>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</si>
  <si>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</si>
  <si>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</si>
  <si>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</si>
  <si>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</si>
  <si>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</si>
  <si>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</si>
  <si>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</si>
  <si>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</si>
  <si>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</si>
  <si>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</si>
  <si>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</si>
  <si>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</si>
  <si>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</si>
  <si>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</si>
  <si>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</si>
  <si>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</si>
  <si>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</si>
  <si>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</si>
  <si>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</si>
  <si>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</si>
  <si>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</si>
  <si>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</si>
  <si>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</si>
  <si>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</si>
  <si>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</si>
  <si>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</si>
  <si>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</si>
  <si>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</si>
  <si>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</si>
  <si>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</si>
  <si>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</si>
  <si>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</si>
  <si>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</si>
  <si>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</si>
  <si>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</si>
  <si>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</si>
  <si>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</si>
  <si>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</si>
  <si>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</si>
  <si>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</si>
  <si>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</si>
  <si>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</si>
  <si>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</si>
  <si>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</si>
  <si>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</si>
  <si>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</si>
  <si>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</si>
  <si>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</si>
  <si>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</si>
  <si>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</si>
  <si>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</si>
  <si>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</si>
  <si>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</si>
  <si>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</si>
  <si>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</si>
  <si>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</si>
  <si>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</si>
  <si>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</si>
  <si>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</si>
  <si>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</si>
  <si>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</si>
  <si>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</si>
  <si>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</si>
  <si>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</si>
  <si>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</si>
  <si>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</si>
  <si>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</si>
  <si>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</si>
  <si>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</si>
  <si>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</si>
  <si>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</si>
  <si>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</si>
  <si>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</si>
  <si>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</si>
  <si>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</si>
  <si>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</si>
  <si>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</si>
  <si>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</si>
  <si>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</si>
  <si>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</si>
  <si>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</si>
  <si>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</si>
  <si>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</si>
  <si>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</si>
  <si>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</si>
  <si>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</si>
  <si>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</si>
  <si>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</si>
  <si>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</si>
  <si>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</si>
  <si>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</si>
  <si>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</si>
  <si>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</si>
  <si>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</si>
  <si>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</si>
  <si>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</si>
  <si>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</si>
  <si>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</si>
  <si>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</si>
  <si>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</si>
  <si>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</si>
  <si>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</si>
  <si>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</si>
  <si>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</si>
  <si>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</si>
  <si>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</si>
  <si>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</si>
  <si>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</si>
  <si>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</si>
  <si>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</si>
  <si>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</si>
  <si>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</si>
  <si>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</si>
  <si>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</si>
  <si>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</si>
  <si>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</si>
  <si>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</si>
  <si>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</si>
  <si>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</si>
  <si>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</si>
  <si>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</si>
  <si>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</si>
  <si>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</si>
  <si>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</si>
  <si>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</si>
  <si>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</si>
  <si>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</si>
  <si>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</si>
  <si>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</si>
  <si>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</si>
  <si>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</si>
  <si>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</si>
  <si>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</si>
  <si>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</si>
  <si>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</si>
  <si>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</si>
  <si>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</si>
  <si>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</si>
  <si>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</si>
  <si>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</si>
  <si>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</si>
  <si>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</si>
  <si>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</si>
  <si>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</si>
  <si>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</si>
  <si>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</si>
  <si>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</si>
  <si>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</si>
  <si>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</si>
  <si>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</si>
  <si>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</si>
  <si>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</si>
  <si>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</si>
  <si>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</si>
  <si>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</si>
  <si>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</si>
  <si>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</si>
  <si>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</si>
  <si>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</si>
  <si>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</si>
  <si>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</si>
  <si>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</si>
  <si>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</si>
  <si>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</si>
  <si>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</si>
  <si>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</si>
  <si>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</si>
  <si>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</si>
  <si>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</si>
  <si>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</si>
  <si>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</si>
  <si>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</si>
  <si>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</si>
  <si>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</si>
  <si>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</si>
  <si>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</si>
  <si>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</si>
  <si>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</si>
  <si>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</si>
  <si>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</si>
  <si>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</si>
  <si>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</si>
  <si>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</si>
  <si>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</si>
  <si>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</si>
  <si>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</si>
  <si>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</si>
  <si>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</si>
  <si>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</si>
  <si>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</si>
  <si>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</si>
  <si>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</si>
  <si>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</si>
  <si>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</si>
  <si>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</si>
  <si>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</si>
  <si>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</si>
  <si>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</si>
  <si>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</si>
  <si>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</si>
  <si>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</si>
  <si>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</si>
  <si>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</si>
  <si>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</si>
  <si>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</si>
  <si>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</si>
  <si>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</si>
  <si>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</si>
  <si>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</si>
  <si>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</si>
  <si>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</si>
  <si>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</si>
  <si>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</si>
  <si>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</si>
  <si>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</si>
  <si>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</si>
  <si>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</si>
  <si>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</si>
  <si>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</si>
  <si>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</si>
  <si>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</si>
  <si>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</si>
  <si>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</si>
  <si>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</si>
  <si>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</si>
  <si>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</si>
  <si>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</si>
  <si>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</si>
  <si>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</si>
  <si>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</si>
  <si>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</si>
  <si>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</si>
  <si>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</si>
  <si>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</si>
  <si>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</si>
  <si>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</si>
  <si>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</si>
  <si>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</si>
  <si>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</si>
  <si>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</si>
  <si>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</si>
  <si>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</si>
  <si>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</si>
  <si>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</si>
  <si>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</si>
  <si>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</si>
  <si>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</si>
  <si>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</si>
  <si>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</si>
  <si>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</si>
  <si>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</si>
  <si>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</si>
  <si>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</si>
  <si>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</si>
  <si>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</si>
  <si>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</si>
  <si>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</si>
  <si>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</si>
  <si>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</si>
  <si>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</si>
  <si>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</si>
  <si>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</si>
  <si>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</si>
  <si>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</si>
  <si>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</si>
  <si>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</si>
  <si>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</si>
  <si>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</si>
  <si>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</si>
  <si>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</si>
  <si>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</si>
  <si>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</si>
  <si>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</si>
  <si>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</si>
  <si>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</si>
  <si>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</si>
  <si>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</si>
  <si>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</si>
  <si>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</si>
  <si>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</si>
  <si>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</si>
  <si>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</si>
  <si>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</si>
  <si>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</si>
  <si>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</si>
  <si>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</si>
  <si>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</si>
  <si>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</si>
  <si>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</si>
  <si>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</si>
  <si>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</si>
  <si>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</si>
  <si>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</si>
  <si>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</si>
  <si>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</si>
  <si>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</si>
  <si>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</si>
  <si>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</si>
  <si>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</si>
  <si>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</si>
  <si>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</si>
  <si>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</si>
  <si>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</si>
  <si>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</si>
  <si>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</si>
  <si>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</si>
  <si>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</si>
  <si>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</si>
  <si>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</si>
  <si>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</si>
  <si>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</si>
  <si>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</si>
  <si>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</si>
  <si>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</si>
  <si>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</si>
  <si>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</si>
  <si>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</si>
  <si>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</si>
  <si>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</si>
  <si>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</si>
  <si>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</si>
  <si>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</si>
  <si>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</si>
  <si>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</si>
  <si>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</si>
  <si>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</si>
  <si>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</si>
  <si>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</si>
  <si>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</si>
  <si>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</si>
  <si>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</si>
  <si>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</si>
  <si>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</si>
  <si>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</si>
  <si>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</si>
  <si>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</si>
  <si>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</si>
  <si>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</si>
  <si>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</si>
  <si>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</si>
  <si>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</si>
  <si>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</si>
  <si>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</si>
  <si>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</si>
  <si>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</si>
  <si>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</si>
  <si>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</si>
  <si>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</si>
  <si>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</si>
  <si>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</si>
  <si>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</si>
  <si>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</si>
  <si>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</si>
  <si>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</si>
  <si>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</si>
  <si>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</si>
  <si>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</si>
  <si>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</si>
  <si>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</si>
  <si>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</si>
  <si>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</si>
  <si>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</si>
  <si>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</si>
  <si>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</si>
  <si>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</si>
  <si>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</si>
  <si>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</si>
  <si>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</si>
  <si>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</si>
  <si>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</si>
  <si>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</si>
  <si>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</si>
  <si>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</si>
  <si>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</si>
  <si>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</si>
  <si>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</si>
  <si>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</si>
  <si>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</si>
  <si>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</si>
  <si>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</si>
  <si>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</si>
  <si>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</si>
  <si>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</si>
  <si>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</si>
  <si>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</si>
  <si>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</si>
  <si>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</si>
  <si>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</si>
  <si>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</si>
  <si>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</si>
  <si>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</si>
  <si>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</si>
  <si>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</si>
  <si>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</si>
  <si>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</si>
  <si>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</si>
  <si>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</si>
  <si>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</si>
  <si>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</si>
  <si>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</si>
  <si>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</si>
  <si>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</si>
  <si>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</si>
  <si>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</si>
  <si>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</si>
  <si>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</si>
  <si>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</si>
  <si>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</si>
  <si>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</si>
  <si>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</si>
  <si>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</si>
  <si>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</si>
  <si>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</si>
  <si>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</si>
  <si>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</si>
  <si>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</si>
  <si>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</si>
  <si>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</si>
  <si>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</si>
  <si>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</si>
  <si>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</si>
  <si>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</si>
  <si>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</si>
  <si>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</si>
  <si>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</si>
  <si>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</si>
  <si>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</si>
  <si>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</si>
  <si>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</si>
  <si>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</si>
  <si>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</si>
  <si>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</si>
  <si>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</si>
  <si>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</si>
  <si>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</si>
  <si>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</si>
  <si>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</si>
  <si>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</si>
  <si>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</si>
  <si>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</si>
  <si>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</si>
  <si>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</si>
  <si>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</si>
  <si>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</si>
  <si>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</si>
  <si>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</si>
  <si>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</si>
  <si>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</si>
  <si>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</si>
  <si>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</si>
  <si>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</si>
  <si>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</si>
  <si>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</si>
  <si>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</si>
  <si>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</si>
  <si>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</si>
  <si>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</si>
  <si>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</si>
  <si>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</si>
  <si>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</si>
  <si>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</si>
  <si>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</si>
  <si>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</si>
  <si>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</si>
  <si>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</si>
  <si>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</si>
  <si>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</si>
  <si>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</si>
  <si>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</si>
  <si>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</si>
  <si>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</si>
  <si>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</si>
  <si>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</si>
  <si>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</si>
  <si>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</si>
  <si>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</si>
  <si>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</si>
  <si>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</si>
  <si>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</si>
  <si>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</si>
  <si>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</si>
  <si>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</si>
  <si>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</si>
  <si>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</si>
  <si>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</si>
  <si>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</si>
  <si>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</si>
  <si>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</si>
  <si>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</si>
  <si>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</si>
  <si>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</si>
  <si>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</si>
  <si>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</si>
  <si>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</si>
  <si>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</si>
  <si>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</si>
  <si>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</si>
  <si>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</si>
  <si>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</si>
  <si>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</si>
  <si>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</si>
  <si>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</si>
  <si>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</si>
  <si>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</si>
  <si>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</si>
  <si>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</si>
  <si>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</si>
  <si>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</si>
  <si>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</si>
  <si>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</si>
  <si>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</si>
  <si>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</si>
  <si>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</si>
  <si>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</si>
  <si>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</si>
  <si>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</si>
  <si>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</si>
  <si>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</si>
  <si>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</si>
  <si>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</si>
  <si>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</si>
  <si>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</si>
  <si>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</si>
  <si>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</si>
  <si>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</si>
  <si>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</si>
  <si>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</si>
  <si>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</si>
  <si>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</si>
  <si>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</si>
  <si>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</si>
  <si>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</si>
  <si>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</si>
  <si>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</si>
  <si>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</si>
  <si>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</si>
  <si>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</si>
  <si>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</si>
  <si>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</si>
  <si>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</si>
  <si>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</si>
  <si>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</si>
  <si>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</si>
  <si>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</si>
  <si>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</si>
  <si>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</si>
  <si>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</si>
  <si>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</si>
  <si>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</si>
  <si>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</si>
  <si>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</si>
  <si>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</si>
  <si>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</si>
  <si>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</si>
  <si>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</si>
  <si>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</si>
  <si>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</si>
  <si>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</si>
  <si>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</si>
  <si>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</si>
  <si>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</si>
  <si>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</si>
  <si>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</si>
  <si>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</si>
  <si>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</si>
  <si>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</si>
  <si>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</si>
  <si>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</si>
  <si>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</si>
  <si>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</si>
  <si>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</si>
  <si>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</si>
  <si>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</si>
  <si>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</si>
  <si>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</si>
  <si>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</si>
  <si>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</si>
  <si>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</si>
  <si>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</si>
  <si>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</si>
  <si>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</si>
  <si>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</si>
  <si>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</si>
  <si>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</si>
  <si>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</si>
  <si>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</si>
  <si>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</si>
  <si>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</si>
  <si>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</si>
  <si>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</si>
  <si>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</si>
  <si>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</si>
  <si>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</si>
  <si>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</si>
  <si>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</si>
  <si>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</si>
  <si>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</si>
  <si>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</si>
  <si>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</si>
  <si>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</si>
  <si>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</si>
  <si>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</si>
  <si>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</si>
  <si>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</si>
  <si>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</si>
  <si>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</si>
  <si>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</si>
  <si>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</si>
  <si>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</si>
  <si>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</si>
  <si>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</si>
  <si>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</si>
  <si>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</si>
  <si>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</si>
  <si>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</si>
  <si>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</si>
  <si>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</si>
  <si>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</si>
  <si>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</si>
  <si>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</si>
  <si>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</si>
  <si>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</si>
  <si>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</si>
  <si>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</si>
  <si>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</si>
  <si>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</si>
  <si>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</si>
  <si>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</si>
  <si>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</si>
  <si>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</si>
  <si>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</si>
  <si>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</si>
  <si>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</si>
  <si>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</si>
  <si>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</si>
  <si>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</si>
  <si>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</si>
  <si>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</si>
  <si>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</si>
  <si>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</si>
  <si>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</si>
  <si>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</si>
  <si>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</si>
  <si>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</si>
  <si>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</si>
  <si>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</si>
  <si>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</si>
  <si>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</si>
  <si>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</si>
  <si>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</si>
  <si>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</si>
  <si>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</si>
  <si>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</si>
  <si>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</si>
  <si>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</si>
  <si>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</si>
  <si>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</si>
  <si>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</si>
  <si>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</si>
  <si>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</si>
  <si>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</si>
  <si>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</si>
  <si>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</si>
  <si>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</si>
  <si>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</si>
  <si>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</si>
  <si>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</si>
  <si>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</si>
  <si>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</si>
  <si>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</si>
  <si>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</si>
  <si>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</si>
  <si>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</si>
  <si>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</si>
  <si>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</si>
  <si>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</si>
  <si>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</si>
  <si>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</si>
  <si>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</si>
  <si>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</si>
  <si>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</si>
  <si>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</si>
  <si>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</si>
  <si>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</si>
  <si>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</si>
  <si>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</si>
  <si>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</si>
  <si>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</si>
  <si>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</si>
  <si>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</si>
  <si>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</si>
  <si>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</si>
  <si>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</si>
  <si>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</si>
  <si>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</si>
  <si>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</si>
  <si>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</si>
  <si>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</si>
  <si>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</si>
  <si>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</si>
  <si>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</si>
  <si>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</si>
  <si>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</si>
  <si>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</si>
  <si>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</si>
  <si>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</si>
  <si>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</si>
  <si>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</si>
  <si>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</si>
  <si>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</si>
  <si>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</si>
  <si>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</si>
  <si>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</si>
  <si>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</si>
  <si>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</si>
  <si>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</si>
  <si>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</si>
  <si>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</si>
  <si>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</si>
  <si>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</si>
  <si>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</si>
  <si>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</si>
  <si>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</si>
  <si>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</si>
  <si>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</si>
  <si>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</si>
  <si>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</si>
  <si>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</si>
  <si>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</si>
  <si>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</si>
  <si>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</si>
  <si>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</si>
  <si>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</si>
  <si>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</si>
  <si>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</si>
  <si>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</si>
  <si>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</si>
  <si>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</si>
  <si>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</si>
  <si>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</si>
  <si>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</si>
  <si>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</si>
  <si>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</si>
  <si>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</si>
  <si>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</si>
  <si>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</si>
  <si>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</si>
  <si>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</si>
  <si>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</si>
  <si>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</si>
  <si>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</si>
  <si>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</si>
  <si>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</si>
  <si>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</si>
  <si>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</si>
  <si>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</si>
  <si>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</si>
  <si>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</si>
  <si>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</si>
  <si>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</si>
  <si>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</si>
  <si>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</si>
  <si>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</si>
  <si>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</si>
  <si>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</si>
  <si>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</si>
  <si>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</si>
  <si>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</si>
  <si>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</si>
  <si>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</si>
  <si>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</si>
  <si>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</si>
  <si>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</si>
  <si>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</si>
  <si>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</si>
  <si>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</si>
  <si>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</si>
  <si>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</si>
  <si>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</si>
  <si>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</si>
  <si>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</si>
  <si>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</si>
  <si>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</si>
  <si>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</si>
  <si>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</si>
  <si>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</si>
  <si>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</si>
  <si>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</si>
  <si>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</si>
  <si>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</si>
  <si>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</si>
  <si>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</si>
  <si>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</si>
  <si>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</si>
  <si>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</si>
  <si>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</si>
  <si>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</si>
  <si>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</si>
  <si>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</si>
  <si>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</si>
  <si>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</si>
  <si>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</si>
  <si>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</si>
  <si>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</si>
  <si>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</si>
  <si>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</si>
  <si>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</si>
  <si>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</si>
  <si>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</si>
  <si>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</si>
  <si>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</si>
  <si>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</si>
  <si>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</si>
  <si>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</si>
  <si>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</si>
  <si>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</si>
  <si>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</si>
  <si>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</si>
  <si>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</si>
  <si>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</si>
  <si>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</si>
  <si>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</si>
  <si>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</si>
  <si>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</si>
  <si>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</si>
  <si>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</si>
  <si>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</si>
  <si>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</si>
  <si>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</si>
  <si>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</si>
  <si>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</si>
  <si>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</si>
  <si>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</si>
  <si>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</si>
  <si>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</si>
  <si>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</si>
  <si>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</si>
  <si>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</si>
  <si>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</si>
  <si>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</si>
  <si>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</si>
  <si>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</si>
  <si>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</si>
  <si>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</si>
  <si>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</si>
  <si>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</si>
  <si>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</si>
  <si>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</si>
  <si>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</si>
  <si>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</si>
  <si>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</si>
  <si>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</si>
  <si>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</si>
  <si>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</si>
  <si>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</si>
  <si>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</si>
  <si>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</si>
  <si>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</si>
  <si>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</si>
  <si>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</si>
  <si>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</si>
  <si>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</si>
  <si>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</si>
  <si>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</si>
  <si>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</si>
  <si>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</si>
  <si>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</si>
  <si>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</si>
  <si>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</si>
  <si>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</si>
  <si>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</si>
  <si>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</si>
  <si>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</si>
  <si>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</si>
  <si>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</si>
  <si>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</si>
  <si>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</si>
  <si>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</si>
  <si>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</si>
  <si>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</si>
  <si>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</si>
  <si>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</si>
  <si>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</si>
  <si>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</si>
  <si>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</si>
  <si>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</si>
  <si>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</si>
  <si>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</si>
  <si>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</si>
  <si>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</si>
  <si>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</si>
  <si>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</si>
  <si>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</si>
  <si>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</si>
  <si>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</si>
  <si>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</si>
  <si>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</si>
  <si>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</si>
  <si>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</si>
  <si>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</si>
  <si>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</si>
  <si>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</si>
  <si>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</si>
  <si>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</si>
  <si>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</si>
  <si>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</si>
  <si>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</si>
  <si>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</si>
  <si>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</si>
  <si>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</si>
  <si>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</si>
  <si>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</si>
  <si>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</si>
  <si>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</si>
  <si>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</si>
  <si>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</si>
  <si>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</si>
  <si>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</si>
  <si>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</si>
  <si>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</si>
  <si>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</si>
  <si>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</si>
  <si>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</si>
  <si>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</si>
  <si>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</si>
  <si>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</si>
  <si>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</si>
  <si>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</si>
  <si>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</si>
  <si>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</si>
  <si>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</si>
  <si>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</si>
  <si>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</si>
  <si>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</si>
  <si>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</si>
  <si>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</si>
  <si>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</si>
  <si>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</si>
  <si>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</si>
  <si>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</si>
  <si>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</si>
  <si>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</si>
  <si>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</si>
  <si>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</si>
  <si>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</si>
  <si>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</si>
  <si>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</si>
  <si>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</si>
  <si>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</si>
  <si>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</si>
  <si>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</si>
  <si>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</si>
  <si>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</si>
  <si>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</si>
  <si>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</si>
  <si>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</si>
  <si>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</si>
  <si>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</si>
  <si>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</si>
  <si>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</si>
  <si>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</si>
  <si>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</si>
  <si>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</si>
  <si>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</si>
  <si>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</si>
  <si>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</si>
  <si>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</si>
  <si>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</si>
  <si>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</si>
  <si>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</si>
  <si>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</si>
  <si>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</si>
  <si>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</si>
  <si>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</si>
  <si>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</si>
  <si>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</si>
  <si>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</si>
  <si>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</si>
  <si>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</si>
  <si>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</si>
  <si>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</si>
  <si>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</si>
  <si>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</si>
  <si>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</si>
  <si>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</si>
  <si>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</si>
  <si>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</si>
  <si>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</si>
  <si>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</si>
  <si>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</si>
  <si>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</si>
  <si>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</si>
  <si>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</si>
  <si>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</si>
  <si>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</si>
  <si>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</si>
  <si>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</si>
  <si>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</si>
  <si>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</si>
  <si>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</si>
  <si>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</si>
  <si>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</si>
  <si>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</si>
  <si>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</si>
  <si>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</si>
  <si>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</si>
  <si>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</si>
  <si>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</si>
  <si>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</si>
  <si>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</si>
  <si>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</si>
  <si>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</si>
  <si>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</si>
  <si>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</si>
  <si>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</si>
  <si>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</si>
  <si>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</si>
  <si>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</si>
  <si>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</si>
  <si>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</si>
  <si>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</si>
  <si>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</si>
  <si>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</si>
  <si>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</si>
  <si>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</si>
  <si>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</si>
  <si>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</si>
  <si>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</si>
  <si>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</si>
  <si>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</si>
  <si>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</si>
  <si>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</si>
  <si>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</si>
  <si>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</si>
  <si>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</si>
  <si>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</si>
  <si>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</si>
  <si>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</si>
  <si>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</si>
  <si>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</si>
  <si>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</si>
  <si>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</si>
  <si>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</si>
  <si>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</si>
  <si>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</si>
  <si>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</si>
  <si>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</si>
  <si>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</si>
  <si>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</si>
  <si>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</si>
  <si>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</si>
  <si>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</si>
  <si>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</si>
  <si>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</si>
  <si>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</si>
  <si>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</si>
  <si>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</si>
  <si>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</si>
  <si>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</si>
  <si>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</si>
  <si>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</si>
  <si>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</si>
  <si>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</si>
  <si>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</si>
  <si>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</si>
  <si>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</si>
  <si>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</si>
  <si>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</si>
  <si>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</si>
  <si>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</si>
  <si>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</si>
  <si>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</si>
  <si>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</si>
  <si>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</si>
  <si>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</si>
  <si>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</si>
  <si>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</si>
  <si>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</si>
  <si>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</si>
  <si>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</si>
  <si>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</si>
  <si>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</si>
  <si>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</si>
  <si>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</si>
  <si>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</si>
  <si>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</si>
  <si>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</si>
  <si>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</si>
  <si>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</si>
  <si>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</si>
  <si>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</si>
  <si>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</si>
  <si>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</si>
  <si>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</si>
  <si>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</si>
  <si>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</si>
  <si>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</si>
  <si>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</si>
  <si>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</si>
  <si>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</si>
  <si>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</si>
  <si>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</si>
  <si>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</si>
  <si>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</si>
  <si>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</si>
  <si>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</si>
  <si>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</si>
  <si>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</si>
  <si>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</si>
  <si>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</si>
  <si>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</si>
  <si>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</si>
  <si>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</si>
  <si>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</si>
  <si>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</si>
  <si>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</si>
  <si>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</si>
  <si>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</si>
  <si>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</si>
  <si>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</si>
  <si>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</si>
  <si>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</si>
  <si>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</si>
  <si>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</si>
  <si>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</si>
  <si>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</si>
  <si>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</si>
  <si>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</si>
  <si>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</si>
  <si>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</si>
  <si>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</si>
  <si>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</si>
  <si>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</si>
  <si>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</si>
  <si>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</si>
  <si>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</si>
  <si>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</si>
  <si>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</si>
  <si>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</si>
  <si>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</si>
  <si>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</si>
  <si>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</si>
  <si>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</si>
  <si>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</si>
  <si>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</si>
  <si>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</si>
  <si>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</si>
  <si>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</si>
  <si>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</si>
  <si>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</si>
  <si>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</si>
  <si>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</si>
  <si>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</si>
  <si>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</si>
  <si>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</si>
  <si>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</si>
  <si>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</si>
  <si>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</si>
  <si>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</si>
  <si>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</si>
  <si>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</si>
  <si>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</si>
  <si>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</si>
  <si>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</si>
  <si>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</si>
  <si>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</si>
  <si>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</si>
  <si>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</si>
  <si>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</si>
  <si>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</si>
  <si>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</si>
  <si>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</si>
  <si>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</si>
  <si>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</si>
  <si>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</si>
  <si>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</si>
  <si>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</si>
  <si>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</si>
  <si>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</si>
  <si>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</si>
  <si>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</si>
  <si>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</si>
  <si>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</si>
  <si>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</si>
  <si>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</si>
  <si>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</si>
  <si>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</si>
  <si>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</si>
  <si>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</si>
  <si>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</si>
  <si>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</si>
  <si>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</si>
  <si>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</si>
  <si>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</si>
  <si>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</si>
  <si>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</si>
  <si>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</si>
  <si>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</si>
  <si>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</si>
  <si>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</si>
  <si>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</si>
  <si>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</si>
  <si>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</si>
  <si>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</si>
  <si>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</si>
  <si>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</si>
  <si>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</si>
  <si>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</si>
  <si>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</si>
  <si>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</si>
  <si>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</si>
  <si>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</si>
  <si>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</si>
  <si>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</si>
  <si>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</si>
  <si>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</si>
  <si>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</si>
  <si>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</si>
  <si>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</si>
  <si>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</si>
  <si>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</si>
  <si>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</si>
  <si>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</si>
  <si>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</si>
  <si>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</si>
  <si>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</si>
  <si>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</si>
  <si>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</si>
  <si>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</si>
  <si>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</si>
  <si>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</si>
  <si>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</si>
  <si>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</si>
  <si>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</si>
  <si>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</si>
  <si>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</si>
  <si>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</si>
  <si>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</si>
  <si>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</si>
  <si>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</si>
  <si>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</si>
  <si>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</si>
  <si>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</si>
  <si>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</si>
  <si>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</si>
  <si>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</si>
  <si>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</si>
  <si>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</si>
  <si>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</si>
  <si>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</si>
  <si>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</si>
  <si>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</si>
  <si>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</si>
  <si>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</si>
  <si>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</si>
  <si>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</si>
  <si>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</si>
  <si>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</si>
  <si>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</si>
  <si>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</si>
  <si>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</si>
  <si>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</si>
  <si>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</si>
  <si>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</si>
  <si>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</si>
  <si>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</si>
  <si>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</si>
  <si>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</si>
  <si>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</si>
  <si>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</si>
  <si>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</si>
  <si>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</si>
  <si>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</si>
  <si>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</si>
  <si>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</si>
  <si>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</si>
  <si>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</si>
  <si>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</si>
  <si>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</si>
  <si>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</si>
  <si>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</si>
  <si>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</si>
  <si>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</si>
  <si>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</si>
  <si>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</si>
  <si>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</si>
  <si>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</si>
  <si>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</si>
  <si>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</si>
  <si>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</si>
  <si>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</si>
  <si>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</si>
  <si>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</si>
  <si>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</si>
  <si>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</si>
  <si>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</si>
  <si>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</si>
  <si>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</si>
  <si>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</si>
  <si>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</si>
  <si>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</si>
  <si>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</si>
  <si>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</si>
  <si>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</si>
  <si>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</si>
  <si>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</si>
  <si>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</si>
  <si>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</si>
  <si>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</si>
  <si>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</si>
  <si>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</si>
  <si>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</si>
  <si>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</si>
  <si>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</si>
  <si>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</si>
  <si>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</si>
  <si>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</si>
  <si>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</si>
  <si>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</si>
  <si>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</si>
  <si>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</si>
  <si>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</si>
  <si>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</si>
  <si>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</si>
  <si>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</si>
  <si>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</si>
  <si>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</si>
  <si>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</si>
  <si>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</si>
  <si>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</si>
  <si>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</si>
  <si>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</si>
  <si>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</si>
  <si>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</si>
  <si>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</si>
  <si>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</si>
  <si>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</si>
  <si>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</si>
  <si>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</si>
  <si>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</si>
  <si>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</si>
  <si>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</si>
  <si>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</si>
  <si>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</si>
  <si>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</si>
  <si>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</si>
  <si>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</si>
  <si>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</si>
  <si>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</si>
  <si>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</si>
  <si>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</si>
  <si>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</si>
  <si>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</si>
  <si>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</si>
  <si>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</si>
  <si>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</si>
  <si>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</si>
  <si>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</si>
  <si>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</si>
  <si>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</si>
  <si>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</si>
  <si>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</si>
  <si>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</si>
  <si>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</si>
  <si>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</si>
  <si>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</si>
  <si>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</si>
  <si>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</si>
  <si>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</si>
  <si>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</si>
  <si>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</si>
  <si>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</si>
  <si>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</si>
  <si>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</si>
  <si>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</si>
  <si>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</si>
  <si>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</si>
  <si>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</si>
  <si>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</si>
  <si>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</si>
  <si>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</si>
  <si>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</si>
  <si>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</si>
  <si>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</si>
  <si>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</si>
  <si>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</si>
  <si>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</si>
  <si>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</si>
  <si>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</si>
  <si>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</si>
  <si>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</si>
  <si>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</si>
  <si>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</si>
  <si>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</si>
  <si>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</si>
  <si>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</si>
  <si>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</si>
  <si>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</si>
  <si>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</si>
  <si>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</si>
  <si>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</si>
  <si>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</si>
  <si>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</si>
  <si>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</si>
  <si>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</si>
  <si>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</si>
  <si>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</si>
  <si>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</si>
  <si>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</si>
  <si>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</si>
  <si>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</si>
  <si>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</si>
  <si>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</si>
  <si>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</si>
  <si>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</si>
  <si>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</si>
  <si>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</si>
  <si>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</si>
  <si>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</si>
  <si>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</si>
  <si>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</si>
  <si>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</si>
  <si>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</si>
  <si>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</si>
  <si>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</si>
  <si>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</si>
  <si>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</si>
  <si>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</si>
  <si>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</si>
  <si>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</si>
  <si>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</si>
  <si>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</si>
  <si>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</si>
  <si>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</si>
  <si>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</si>
  <si>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</si>
  <si>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</si>
  <si>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</si>
  <si>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</si>
  <si>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</si>
  <si>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</si>
  <si>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</si>
  <si>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</si>
  <si>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</si>
  <si>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</si>
  <si>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</si>
  <si>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</si>
  <si>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</si>
  <si>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</si>
  <si>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</si>
  <si>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</si>
  <si>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</si>
  <si>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</si>
  <si>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</si>
  <si>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</si>
  <si>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</si>
  <si>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</si>
  <si>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</si>
  <si>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</si>
  <si>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</si>
  <si>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</si>
  <si>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</si>
  <si>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</si>
  <si>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</si>
  <si>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</si>
  <si>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</si>
  <si>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</si>
  <si>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</si>
  <si>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</si>
  <si>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</si>
  <si>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</si>
  <si>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</si>
  <si>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</si>
  <si>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</si>
  <si>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</si>
  <si>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</si>
  <si>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</si>
  <si>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</si>
  <si>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</si>
  <si>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</si>
  <si>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</si>
  <si>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</si>
  <si>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</si>
  <si>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</si>
  <si>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</si>
  <si>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</si>
  <si>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</si>
  <si>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</si>
  <si>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</si>
  <si>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</si>
  <si>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</si>
  <si>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</si>
  <si>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</si>
  <si>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</si>
  <si>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</si>
  <si>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</si>
  <si>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</si>
  <si>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</si>
  <si>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</si>
  <si>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</si>
  <si>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</si>
  <si>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</si>
  <si>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</si>
  <si>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</si>
  <si>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</si>
  <si>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</si>
  <si>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</si>
  <si>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</si>
  <si>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</si>
  <si>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</si>
  <si>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</si>
  <si>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</si>
  <si>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</si>
  <si>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</si>
  <si>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</si>
  <si>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</si>
  <si>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</si>
  <si>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</si>
  <si>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</si>
  <si>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</si>
  <si>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</si>
  <si>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</si>
  <si>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</si>
  <si>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</si>
  <si>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</si>
  <si>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</si>
  <si>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</si>
  <si>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</si>
  <si>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</si>
  <si>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</si>
  <si>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</si>
  <si>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</si>
  <si>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</si>
  <si>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</si>
  <si>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</si>
  <si>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</si>
  <si>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</si>
  <si>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</si>
  <si>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</si>
  <si>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</si>
  <si>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</si>
  <si>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</si>
  <si>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</si>
  <si>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</si>
  <si>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</si>
  <si>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</si>
  <si>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</si>
  <si>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</si>
  <si>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</si>
  <si>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</si>
  <si>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</si>
  <si>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</si>
  <si>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</si>
  <si>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</si>
  <si>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</si>
  <si>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</si>
  <si>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</si>
  <si>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</si>
  <si>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</si>
  <si>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</si>
  <si>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</si>
  <si>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</si>
  <si>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</si>
  <si>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</si>
  <si>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</si>
  <si>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</si>
  <si>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</si>
  <si>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</si>
  <si>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</si>
  <si>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</si>
  <si>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</si>
  <si>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</si>
  <si>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</si>
  <si>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</si>
  <si>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</si>
  <si>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</si>
  <si>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</si>
  <si>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</si>
  <si>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</si>
  <si>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</si>
  <si>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</si>
  <si>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</si>
  <si>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</si>
  <si>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</si>
  <si>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</si>
  <si>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</si>
  <si>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</si>
  <si>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</si>
  <si>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</si>
  <si>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</si>
  <si>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</si>
  <si>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</si>
  <si>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</si>
  <si>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</si>
  <si>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</si>
  <si>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</si>
  <si>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</si>
  <si>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</si>
  <si>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</si>
  <si>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</si>
  <si>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</si>
  <si>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</si>
  <si>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</si>
  <si>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</si>
  <si>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</si>
  <si>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</si>
  <si>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</si>
  <si>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</si>
  <si>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</si>
  <si>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</si>
  <si>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</si>
  <si>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</si>
  <si>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</si>
  <si>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</si>
  <si>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</si>
  <si>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</si>
  <si>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</si>
  <si>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</si>
  <si>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</si>
  <si>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</si>
  <si>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</si>
  <si>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</si>
  <si>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</si>
  <si>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</si>
  <si>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</si>
  <si>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</si>
  <si>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</si>
  <si>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</si>
  <si>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</si>
  <si>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</si>
  <si>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</si>
  <si>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</si>
  <si>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</si>
  <si>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</si>
  <si>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</si>
  <si>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</si>
  <si>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</si>
  <si>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</si>
  <si>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</si>
  <si>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</si>
  <si>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</si>
  <si>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</si>
  <si>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</si>
  <si>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</si>
  <si>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</si>
  <si>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</si>
  <si>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</si>
  <si>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</si>
  <si>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</si>
  <si>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</si>
  <si>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</si>
  <si>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</si>
  <si>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</si>
  <si>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</si>
  <si>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</si>
  <si>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</si>
  <si>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</si>
  <si>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</si>
  <si>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</si>
  <si>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</si>
  <si>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</si>
  <si>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</si>
  <si>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</si>
  <si>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</si>
  <si>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</si>
  <si>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</si>
  <si>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</si>
  <si>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</si>
  <si>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</si>
  <si>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</si>
  <si>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</si>
  <si>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</si>
  <si>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</si>
  <si>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</si>
  <si>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</si>
  <si>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</si>
  <si>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</si>
  <si>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</si>
  <si>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</si>
  <si>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</si>
  <si>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</si>
  <si>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</si>
  <si>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</si>
  <si>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</si>
  <si>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</si>
  <si>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</si>
  <si>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</si>
  <si>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</si>
  <si>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</si>
  <si>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</si>
  <si>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</si>
  <si>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</si>
  <si>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</si>
  <si>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</si>
  <si>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</si>
  <si>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</si>
  <si>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</si>
  <si>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</si>
  <si>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</si>
  <si>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</si>
  <si>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</si>
  <si>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</si>
  <si>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</si>
  <si>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</si>
  <si>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</si>
  <si>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</si>
  <si>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</si>
  <si>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</si>
  <si>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</si>
  <si>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</si>
  <si>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</si>
  <si>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</si>
  <si>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</si>
  <si>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</si>
  <si>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</si>
  <si>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</si>
  <si>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</si>
  <si>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</si>
  <si>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</si>
  <si>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</si>
  <si>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</si>
  <si>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</si>
  <si>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</si>
  <si>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</si>
  <si>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</si>
  <si>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</si>
  <si>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</si>
  <si>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</si>
  <si>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</si>
  <si>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</si>
  <si>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</si>
  <si>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</si>
  <si>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</si>
  <si>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</si>
  <si>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</si>
  <si>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</si>
  <si>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</si>
  <si>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</si>
  <si>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</si>
  <si>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</si>
  <si>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</si>
  <si>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</si>
  <si>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</si>
  <si>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</si>
  <si>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</si>
  <si>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</si>
  <si>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</si>
  <si>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</si>
  <si>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</si>
  <si>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</si>
  <si>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</si>
  <si>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</si>
  <si>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</si>
  <si>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</si>
  <si>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</si>
  <si>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</si>
  <si>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</si>
  <si>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</si>
  <si>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</si>
  <si>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</si>
  <si>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</si>
  <si>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</si>
  <si>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</si>
  <si>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</si>
  <si>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</si>
  <si>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</si>
  <si>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</si>
  <si>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</si>
  <si>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</si>
  <si>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</si>
  <si>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</si>
  <si>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</si>
  <si>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</si>
  <si>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</si>
  <si>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</si>
  <si>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</si>
  <si>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</si>
  <si>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</si>
  <si>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</si>
  <si>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</si>
  <si>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</si>
  <si>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</si>
  <si>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</si>
  <si>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</si>
  <si>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</si>
  <si>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</si>
  <si>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</si>
  <si>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</si>
  <si>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</si>
  <si>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</si>
  <si>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</si>
  <si>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</si>
  <si>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</si>
  <si>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</si>
  <si>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</si>
  <si>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</si>
  <si>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</si>
  <si>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</si>
  <si>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</si>
  <si>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</si>
  <si>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</si>
  <si>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</si>
  <si>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</si>
  <si>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</si>
  <si>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</si>
  <si>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</si>
  <si>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</si>
  <si>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</si>
  <si>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</si>
  <si>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</si>
  <si>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</si>
  <si>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</si>
  <si>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</si>
  <si>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</si>
  <si>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</si>
  <si>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</si>
  <si>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</si>
  <si>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</si>
  <si>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</si>
  <si>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</si>
  <si>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</si>
  <si>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</si>
  <si>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</si>
  <si>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</si>
  <si>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</si>
  <si>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</si>
  <si>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</si>
  <si>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</si>
  <si>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</si>
  <si>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</si>
  <si>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</si>
  <si>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</si>
  <si>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</si>
  <si>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</si>
  <si>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</si>
  <si>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</si>
  <si>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</si>
  <si>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</si>
  <si>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</si>
  <si>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</si>
  <si>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</si>
  <si>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</si>
  <si>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</si>
  <si>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</si>
  <si>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</si>
  <si>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</si>
  <si>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</si>
  <si>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</si>
  <si>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</si>
  <si>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</si>
  <si>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</si>
  <si>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</si>
  <si>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</si>
  <si>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</si>
  <si>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</si>
  <si>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</si>
  <si>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</si>
  <si>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</si>
  <si>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</si>
  <si>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</si>
  <si>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</si>
  <si>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</si>
  <si>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</si>
  <si>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</si>
  <si>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</si>
  <si>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</si>
  <si>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</si>
  <si>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</si>
  <si>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</si>
  <si>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</si>
  <si>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</si>
  <si>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</si>
  <si>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</si>
  <si>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</si>
  <si>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</si>
  <si>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</si>
  <si>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</si>
  <si>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</si>
  <si>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</si>
  <si>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</si>
  <si>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</si>
  <si>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</si>
  <si>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</si>
  <si>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</si>
  <si>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</si>
  <si>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</si>
  <si>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</si>
  <si>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</si>
  <si>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</si>
  <si>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</si>
  <si>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</si>
  <si>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</si>
  <si>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</si>
  <si>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</si>
  <si>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</si>
  <si>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</si>
  <si>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</si>
  <si>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</si>
  <si>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</si>
  <si>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</si>
  <si>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</si>
  <si>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</si>
  <si>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</si>
  <si>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</si>
  <si>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</si>
  <si>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</si>
  <si>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</si>
  <si>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</si>
  <si>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</si>
  <si>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</si>
  <si>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</si>
  <si>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</si>
  <si>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</si>
  <si>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</si>
  <si>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</si>
  <si>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</si>
  <si>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</si>
  <si>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</si>
  <si>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</si>
  <si>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</si>
  <si>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</si>
  <si>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</si>
  <si>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</si>
  <si>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</si>
  <si>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</si>
  <si>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</si>
  <si>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</si>
  <si>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</si>
  <si>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</si>
  <si>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</si>
  <si>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</si>
  <si>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</si>
  <si>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</si>
  <si>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</si>
  <si>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</si>
  <si>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</si>
  <si>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</si>
  <si>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</si>
  <si>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</si>
  <si>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</si>
  <si>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</si>
  <si>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</si>
  <si>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</si>
  <si>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</si>
  <si>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</si>
  <si>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</si>
  <si>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</si>
  <si>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</si>
  <si>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</si>
  <si>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</si>
  <si>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</si>
  <si>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</si>
  <si>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</si>
  <si>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</si>
  <si>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</si>
  <si>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</si>
  <si>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</si>
  <si>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</si>
  <si>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</si>
  <si>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</si>
  <si>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</si>
  <si>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</si>
  <si>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</si>
  <si>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</si>
  <si>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</si>
  <si>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</si>
  <si>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</si>
  <si>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</si>
  <si>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</si>
  <si>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</si>
  <si>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</si>
  <si>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</si>
  <si>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</si>
  <si>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</si>
  <si>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</si>
  <si>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</si>
  <si>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</si>
  <si>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</si>
  <si>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</si>
  <si>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</si>
  <si>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</si>
  <si>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</si>
  <si>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</si>
  <si>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</si>
  <si>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</si>
  <si>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</si>
  <si>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</si>
  <si>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</si>
  <si>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</si>
  <si>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</si>
  <si>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</si>
  <si>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</si>
  <si>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</si>
  <si>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</si>
  <si>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</si>
  <si>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</si>
  <si>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</si>
  <si>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</si>
  <si>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</si>
  <si>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</si>
  <si>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</si>
  <si>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</si>
  <si>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</si>
  <si>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</si>
  <si>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</si>
  <si>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</si>
  <si>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</si>
  <si>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</si>
  <si>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</si>
  <si>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</si>
  <si>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</si>
  <si>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</si>
  <si>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</si>
  <si>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</si>
  <si>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</si>
  <si>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</si>
  <si>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</si>
  <si>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</si>
  <si>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</si>
  <si>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</si>
  <si>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</si>
  <si>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</si>
  <si>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</si>
  <si>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</si>
  <si>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</si>
  <si>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</si>
  <si>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</si>
  <si>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</si>
  <si>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</si>
  <si>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</si>
  <si>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</si>
  <si>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</si>
  <si>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</si>
  <si>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</si>
  <si>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</si>
  <si>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</si>
  <si>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</si>
  <si>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</si>
  <si>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</si>
  <si>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</si>
  <si>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</si>
  <si>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</si>
  <si>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</si>
  <si>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</si>
  <si>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</si>
  <si>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</si>
  <si>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</si>
  <si>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</si>
  <si>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</si>
  <si>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</si>
  <si>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</si>
  <si>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</si>
  <si>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</si>
  <si>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</si>
  <si>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</si>
  <si>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</si>
  <si>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</si>
  <si>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</si>
  <si>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</si>
  <si>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</si>
  <si>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</si>
  <si>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</si>
  <si>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</si>
  <si>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</si>
  <si>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</si>
  <si>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</si>
  <si>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</si>
  <si>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</si>
  <si>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</si>
  <si>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</si>
  <si>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</si>
  <si>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</si>
  <si>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</si>
  <si>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</si>
  <si>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</si>
  <si>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</si>
  <si>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</si>
  <si>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</si>
  <si>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</si>
  <si>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</si>
  <si>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</si>
  <si>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</si>
  <si>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</si>
  <si>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</si>
  <si>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</si>
  <si>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</si>
  <si>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</si>
  <si>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</si>
  <si>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</si>
  <si>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</si>
  <si>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</si>
  <si>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</si>
  <si>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</si>
  <si>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</si>
  <si>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</si>
  <si>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</si>
  <si>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</si>
  <si>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</si>
  <si>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</si>
  <si>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</si>
  <si>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</si>
  <si>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</si>
  <si>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</si>
  <si>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</si>
  <si>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</si>
  <si>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</si>
  <si>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</si>
  <si>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</si>
  <si>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</si>
  <si>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</si>
  <si>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</si>
  <si>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</si>
  <si>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</si>
  <si>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</si>
  <si>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</si>
  <si>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</si>
  <si>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</si>
  <si>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</si>
  <si>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</si>
  <si>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</si>
  <si>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</si>
  <si>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</si>
  <si>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</si>
  <si>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</si>
  <si>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</si>
  <si>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</si>
  <si>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</si>
  <si>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</si>
  <si>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</si>
  <si>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</si>
  <si>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</si>
  <si>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</si>
  <si>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</si>
  <si>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</si>
  <si>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</si>
  <si>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</si>
  <si>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</si>
  <si>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</si>
  <si>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</si>
  <si>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</si>
  <si>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</si>
  <si>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</si>
  <si>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</si>
  <si>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</si>
  <si>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</si>
  <si>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</si>
  <si>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</si>
  <si>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</si>
  <si>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</si>
  <si>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</si>
  <si>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</si>
  <si>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</si>
  <si>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</si>
  <si>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</si>
  <si>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</si>
  <si>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</si>
  <si>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</si>
  <si>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</si>
  <si>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</si>
  <si>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</si>
  <si>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</si>
  <si>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</si>
  <si>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</si>
  <si>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</si>
  <si>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</si>
  <si>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</si>
  <si>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</si>
  <si>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</si>
  <si>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</si>
  <si>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</si>
  <si>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</si>
  <si>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</si>
  <si>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</si>
  <si>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</si>
  <si>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</si>
  <si>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</si>
  <si>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</si>
  <si>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</si>
  <si>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</si>
  <si>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</si>
  <si>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</si>
  <si>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</si>
  <si>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</si>
  <si>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</si>
  <si>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</si>
  <si>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</si>
  <si>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</si>
  <si>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</si>
  <si>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</si>
  <si>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</si>
  <si>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</si>
  <si>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</si>
  <si>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</si>
  <si>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</si>
  <si>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</si>
  <si>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</si>
  <si>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</si>
  <si>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</si>
  <si>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</si>
  <si>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</si>
  <si>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</si>
  <si>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</si>
  <si>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</si>
  <si>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</si>
  <si>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</si>
  <si>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</si>
  <si>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</si>
  <si>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</si>
  <si>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</si>
  <si>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</si>
  <si>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</si>
  <si>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</si>
  <si>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</si>
  <si>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</si>
  <si>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</si>
  <si>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</si>
  <si>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</si>
  <si>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</si>
  <si>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</si>
  <si>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</si>
  <si>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</si>
  <si>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</si>
  <si>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</si>
  <si>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</si>
  <si>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</si>
  <si>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</si>
  <si>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</si>
  <si>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</si>
  <si>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</si>
  <si>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</si>
  <si>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</si>
  <si>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</si>
  <si>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</si>
  <si>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</si>
  <si>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</si>
  <si>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</si>
  <si>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</si>
  <si>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</si>
  <si>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</si>
  <si>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</si>
  <si>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</si>
  <si>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</si>
  <si>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</si>
  <si>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</si>
  <si>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</si>
  <si>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</si>
  <si>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</si>
  <si>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</si>
  <si>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</si>
  <si>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</si>
  <si>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</si>
  <si>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</si>
  <si>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</si>
  <si>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</si>
  <si>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</si>
  <si>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</si>
  <si>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</si>
  <si>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</si>
  <si>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</si>
  <si>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</si>
  <si>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</si>
  <si>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</si>
  <si>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</si>
  <si>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</si>
  <si>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</si>
  <si>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</si>
  <si>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</si>
  <si>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</si>
  <si>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</si>
  <si>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</si>
  <si>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</si>
  <si>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</si>
  <si>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</si>
  <si>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</si>
  <si>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</si>
  <si>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</si>
  <si>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</si>
  <si>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</si>
  <si>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</si>
  <si>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</si>
  <si>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</si>
  <si>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</si>
  <si>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</si>
  <si>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</si>
  <si>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</si>
  <si>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</si>
  <si>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</si>
  <si>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</si>
  <si>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</si>
  <si>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</si>
  <si>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</si>
  <si>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</si>
  <si>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</si>
  <si>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</si>
  <si>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</si>
  <si>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</si>
  <si>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</si>
  <si>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</si>
  <si>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</si>
  <si>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</si>
  <si>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</si>
  <si>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</si>
  <si>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</si>
  <si>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</si>
  <si>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</si>
  <si>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</si>
  <si>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</si>
  <si>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</si>
  <si>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</si>
  <si>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</si>
  <si>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</si>
  <si>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</si>
  <si>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</si>
  <si>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</si>
  <si>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</si>
  <si>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</si>
  <si>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</si>
  <si>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</si>
  <si>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</si>
  <si>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</si>
  <si>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</si>
  <si>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</si>
  <si>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</si>
  <si>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</si>
  <si>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</si>
  <si>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</si>
  <si>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</si>
  <si>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</si>
  <si>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</si>
  <si>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</si>
  <si>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</si>
  <si>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</si>
  <si>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</si>
  <si>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</si>
  <si>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</si>
  <si>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</si>
  <si>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</si>
  <si>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</si>
  <si>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</si>
  <si>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</si>
  <si>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</si>
  <si>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</si>
  <si>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</si>
  <si>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</si>
  <si>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</si>
  <si>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</si>
  <si>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</si>
  <si>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</si>
  <si>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</si>
  <si>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</si>
  <si>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</si>
  <si>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</si>
  <si>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</si>
  <si>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</si>
  <si>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</si>
  <si>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</si>
  <si>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</si>
  <si>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</si>
  <si>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</si>
  <si>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</si>
  <si>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</si>
  <si>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</si>
  <si>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</si>
  <si>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</si>
  <si>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</si>
  <si>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</si>
  <si>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</si>
  <si>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</si>
  <si>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</si>
  <si>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</si>
  <si>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</si>
  <si>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</si>
  <si>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</si>
  <si>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</si>
  <si>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</si>
  <si>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</si>
  <si>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</si>
  <si>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</si>
  <si>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</si>
  <si>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</si>
  <si>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</si>
  <si>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</si>
  <si>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</si>
  <si>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</si>
  <si>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</si>
  <si>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</si>
  <si>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</si>
  <si>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</si>
  <si>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</si>
  <si>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</si>
  <si>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</si>
  <si>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</si>
  <si>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</si>
  <si>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</si>
  <si>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</si>
  <si>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</si>
  <si>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</si>
  <si>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</si>
  <si>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</si>
  <si>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</si>
  <si>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</si>
  <si>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</si>
  <si>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</si>
  <si>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</si>
  <si>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</si>
  <si>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</si>
  <si>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</si>
  <si>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</si>
  <si>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</si>
  <si>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</si>
  <si>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</si>
  <si>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</si>
  <si>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</si>
  <si>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</si>
  <si>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</si>
  <si>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</si>
  <si>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</si>
  <si>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</si>
  <si>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</si>
  <si>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</si>
  <si>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</si>
  <si>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</si>
  <si>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</si>
  <si>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</si>
  <si>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</si>
  <si>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</si>
  <si>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</si>
  <si>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</si>
  <si>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</si>
  <si>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</si>
  <si>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</si>
  <si>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</si>
  <si>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</si>
  <si>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</si>
  <si>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</si>
  <si>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</si>
  <si>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</si>
  <si>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</si>
  <si>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</si>
  <si>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</si>
  <si>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</si>
  <si>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</si>
  <si>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</si>
  <si>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</si>
  <si>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</si>
  <si>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</si>
  <si>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</si>
  <si>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</si>
  <si>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</si>
  <si>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</si>
  <si>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</si>
  <si>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</si>
  <si>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</si>
  <si>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</si>
  <si>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</si>
  <si>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</si>
  <si>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</si>
  <si>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</si>
  <si>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</si>
  <si>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</si>
  <si>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</si>
  <si>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</si>
  <si>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</si>
  <si>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</si>
  <si>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</si>
  <si>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</si>
  <si>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</si>
  <si>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</si>
  <si>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</si>
  <si>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</si>
  <si>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</si>
  <si>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</si>
  <si>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</si>
  <si>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</si>
  <si>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</si>
  <si>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</si>
  <si>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</si>
  <si>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</si>
  <si>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</si>
  <si>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</si>
  <si>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</si>
  <si>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</si>
  <si>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</si>
  <si>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</si>
  <si>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</si>
  <si>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</si>
  <si>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</si>
  <si>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</si>
  <si>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</si>
  <si>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</si>
  <si>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</si>
  <si>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</si>
  <si>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</si>
  <si>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</si>
  <si>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</si>
  <si>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</si>
  <si>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</si>
  <si>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</si>
  <si>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</si>
  <si>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</si>
  <si>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</si>
  <si>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</si>
  <si>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</si>
  <si>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</si>
  <si>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</si>
  <si>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</si>
  <si>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</si>
  <si>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</si>
  <si>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</si>
  <si>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</si>
  <si>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</si>
  <si>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</si>
  <si>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</si>
  <si>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</si>
  <si>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</si>
  <si>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</si>
  <si>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</si>
  <si>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</si>
  <si>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</si>
  <si>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</si>
  <si>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</si>
  <si>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</si>
  <si>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</si>
  <si>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</si>
  <si>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</si>
  <si>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</si>
  <si>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</si>
  <si>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</si>
  <si>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</si>
  <si>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</si>
  <si>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</si>
  <si>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</si>
  <si>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</si>
  <si>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</si>
  <si>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</si>
  <si>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</si>
  <si>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</si>
  <si>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</si>
  <si>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</si>
  <si>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</si>
  <si>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</si>
  <si>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</si>
  <si>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</si>
  <si>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</si>
  <si>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</si>
  <si>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</si>
  <si>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</si>
  <si>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</si>
  <si>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</si>
  <si>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</si>
  <si>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</si>
  <si>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</si>
  <si>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</si>
  <si>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</si>
  <si>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</si>
  <si>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</si>
  <si>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</si>
  <si>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</si>
  <si>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</si>
  <si>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</si>
  <si>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</si>
  <si>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</si>
  <si>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</si>
  <si>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</si>
  <si>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</si>
  <si>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</si>
  <si>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</si>
  <si>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</si>
  <si>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</si>
  <si>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</si>
  <si>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</si>
  <si>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</si>
  <si>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</si>
  <si>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</si>
  <si>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</si>
  <si>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</si>
  <si>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</si>
  <si>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</si>
  <si>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</si>
  <si>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</si>
  <si>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</si>
  <si>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</si>
  <si>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</si>
  <si>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</si>
  <si>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</si>
  <si>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</si>
  <si>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</si>
  <si>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</si>
  <si>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</si>
  <si>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</si>
  <si>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</si>
  <si>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</si>
  <si>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</si>
  <si>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</si>
  <si>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</si>
  <si>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</si>
  <si>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</si>
  <si>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</si>
  <si>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</si>
  <si>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</si>
  <si>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</si>
  <si>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</si>
  <si>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</si>
  <si>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</si>
  <si>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</si>
  <si>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</si>
  <si>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</si>
  <si>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</si>
  <si>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</si>
  <si>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</si>
  <si>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</si>
  <si>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</si>
  <si>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</si>
  <si>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</si>
  <si>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</si>
  <si>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</si>
  <si>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</si>
  <si>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</si>
  <si>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</si>
  <si>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</si>
  <si>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</si>
  <si>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</si>
  <si>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</si>
  <si>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</si>
  <si>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</si>
  <si>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</si>
  <si>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</si>
  <si>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</si>
  <si>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</si>
  <si>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</si>
  <si>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</si>
  <si>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</si>
  <si>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</si>
  <si>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</si>
  <si>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</si>
  <si>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</si>
  <si>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</si>
  <si>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</si>
  <si>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</si>
  <si>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</si>
  <si>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</si>
  <si>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</si>
  <si>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</si>
  <si>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</si>
  <si>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</si>
  <si>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</si>
  <si>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</si>
  <si>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</si>
  <si>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</si>
  <si>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</si>
  <si>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</si>
  <si>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</si>
  <si>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</si>
  <si>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</si>
  <si>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</si>
  <si>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</si>
  <si>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</si>
  <si>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</si>
  <si>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</si>
  <si>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</si>
  <si>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</si>
  <si>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</si>
  <si>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</si>
  <si>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</si>
  <si>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</si>
  <si>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</si>
  <si>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</si>
  <si>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</si>
  <si>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</si>
  <si>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</si>
  <si>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</si>
  <si>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</si>
  <si>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</si>
  <si>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</si>
  <si>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</si>
  <si>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</si>
  <si>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</si>
  <si>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</si>
  <si>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</si>
  <si>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</si>
  <si>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</si>
  <si>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</si>
  <si>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</si>
  <si>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</si>
  <si>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</si>
  <si>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</si>
  <si>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</si>
  <si>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</si>
  <si>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</si>
  <si>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</si>
  <si>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</si>
  <si>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</si>
  <si>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</si>
  <si>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</si>
  <si>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</si>
  <si>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</si>
  <si>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</si>
  <si>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</si>
  <si>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</si>
  <si>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</si>
  <si>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</si>
  <si>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</si>
  <si>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</si>
  <si>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</si>
  <si>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</si>
  <si>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</si>
  <si>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</si>
  <si>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</si>
  <si>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</si>
  <si>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</si>
  <si>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</si>
  <si>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</si>
  <si>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</si>
  <si>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</si>
  <si>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</si>
  <si>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</si>
  <si>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</si>
  <si>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</si>
  <si>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</si>
  <si>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</si>
  <si>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</si>
  <si>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</si>
  <si>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</si>
  <si>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</si>
  <si>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</si>
  <si>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</si>
  <si>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</si>
  <si>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</si>
  <si>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</si>
  <si>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</si>
  <si>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</si>
  <si>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</si>
  <si>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</si>
  <si>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</si>
  <si>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</si>
  <si>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</si>
  <si>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</si>
  <si>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</si>
  <si>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</si>
  <si>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</si>
  <si>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</si>
  <si>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</si>
  <si>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</si>
  <si>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</si>
  <si>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</si>
  <si>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</si>
  <si>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</si>
  <si>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</si>
  <si>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</si>
  <si>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</si>
  <si>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</si>
  <si>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</si>
  <si>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</si>
  <si>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</si>
  <si>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</si>
  <si>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</si>
  <si>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</si>
  <si>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</si>
  <si>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</si>
  <si>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</si>
  <si>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</si>
  <si>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</si>
  <si>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</si>
  <si>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</si>
  <si>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</si>
  <si>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</si>
  <si>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</si>
  <si>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</si>
  <si>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</si>
  <si>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</si>
  <si>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</si>
  <si>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</si>
  <si>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</si>
  <si>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</si>
  <si>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</si>
  <si>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</si>
  <si>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</si>
  <si>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</si>
  <si>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</si>
  <si>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</si>
  <si>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</si>
  <si>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</si>
  <si>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</si>
  <si>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</si>
  <si>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</si>
  <si>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</si>
  <si>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</si>
  <si>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</si>
  <si>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</si>
  <si>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</si>
  <si>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</si>
  <si>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</si>
  <si>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</si>
  <si>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</si>
  <si>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</si>
  <si>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</si>
  <si>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</si>
  <si>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</si>
  <si>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</si>
  <si>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</si>
  <si>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</si>
  <si>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</si>
  <si>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</si>
  <si>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</si>
  <si>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</si>
  <si>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</si>
  <si>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</si>
  <si>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</si>
  <si>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</si>
  <si>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</si>
  <si>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</si>
  <si>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</si>
  <si>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</si>
  <si>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</si>
  <si>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</si>
  <si>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</si>
  <si>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</si>
  <si>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</si>
  <si>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</si>
  <si>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</si>
  <si>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</si>
  <si>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</si>
  <si>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</si>
  <si>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</si>
  <si>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</si>
  <si>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</si>
  <si>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</si>
  <si>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</si>
  <si>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</si>
  <si>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</si>
  <si>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</si>
  <si>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</si>
  <si>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</si>
  <si>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</si>
  <si>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</si>
  <si>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</si>
  <si>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</si>
  <si>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</si>
  <si>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</si>
  <si>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</si>
  <si>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</si>
  <si>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</si>
  <si>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</si>
  <si>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</si>
  <si>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</si>
  <si>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</si>
  <si>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</si>
  <si>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</si>
  <si>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</si>
  <si>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</si>
  <si>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</si>
  <si>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</si>
  <si>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</si>
  <si>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</si>
  <si>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</si>
  <si>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</si>
  <si>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</si>
  <si>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</si>
  <si>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</si>
  <si>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</si>
  <si>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</si>
  <si>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</si>
  <si>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</si>
  <si>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</si>
  <si>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</si>
  <si>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</si>
  <si>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</si>
  <si>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</si>
  <si>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</si>
  <si>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</si>
  <si>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</si>
  <si>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</si>
  <si>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</si>
  <si>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</si>
  <si>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</si>
  <si>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</si>
  <si>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</si>
  <si>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</si>
  <si>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</si>
  <si>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</si>
  <si>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</si>
  <si>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</si>
  <si>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</si>
  <si>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</si>
  <si>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</si>
  <si>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</si>
  <si>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</si>
  <si>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</si>
  <si>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</si>
  <si>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</si>
  <si>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</si>
  <si>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</si>
  <si>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</si>
  <si>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</si>
  <si>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</si>
  <si>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</si>
  <si>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</si>
  <si>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</si>
  <si>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</si>
  <si>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</si>
  <si>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</si>
  <si>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</si>
  <si>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</si>
  <si>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</si>
  <si>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</si>
  <si>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</si>
  <si>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</si>
  <si>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</si>
  <si>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</si>
  <si>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</si>
  <si>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</si>
  <si>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</si>
  <si>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</si>
  <si>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</si>
  <si>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</si>
  <si>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</si>
  <si>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</si>
  <si>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</si>
  <si>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</si>
  <si>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</si>
  <si>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</si>
  <si>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</si>
  <si>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</si>
  <si>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</si>
  <si>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</si>
  <si>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</si>
  <si>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</si>
  <si>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</si>
  <si>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</si>
  <si>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</si>
  <si>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</si>
  <si>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</si>
  <si>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</si>
  <si>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</si>
  <si>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</si>
  <si>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</si>
  <si>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</si>
  <si>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</si>
  <si>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</si>
  <si>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</si>
  <si>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</si>
  <si>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</si>
  <si>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</si>
  <si>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</si>
  <si>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</si>
  <si>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</si>
  <si>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</si>
  <si>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</si>
  <si>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</si>
  <si>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</si>
  <si>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</si>
  <si>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</si>
  <si>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</si>
  <si>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</si>
  <si>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</si>
  <si>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</si>
  <si>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</si>
  <si>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</si>
  <si>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</si>
  <si>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</si>
  <si>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</si>
  <si>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</si>
  <si>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</si>
  <si>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</si>
  <si>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</si>
  <si>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</si>
  <si>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</si>
  <si>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</si>
  <si>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</si>
  <si>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</si>
  <si>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</si>
  <si>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</si>
  <si>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</si>
  <si>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</si>
  <si>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</si>
  <si>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</si>
  <si>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</si>
  <si>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</si>
  <si>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</si>
  <si>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</si>
  <si>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</si>
  <si>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</si>
  <si>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</si>
  <si>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</si>
  <si>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</si>
  <si>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</si>
  <si>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</si>
  <si>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</si>
  <si>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</si>
  <si>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</si>
  <si>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</si>
  <si>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</si>
  <si>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</si>
  <si>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</si>
  <si>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</si>
  <si>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</si>
  <si>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</si>
  <si>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</si>
  <si>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</si>
  <si>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</si>
  <si>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</si>
  <si>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</si>
  <si>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</si>
  <si>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</si>
  <si>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</si>
  <si>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</si>
  <si>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</si>
  <si>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</si>
  <si>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</si>
  <si>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</si>
  <si>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</si>
  <si>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</si>
  <si>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</si>
  <si>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</si>
  <si>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</si>
  <si>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</si>
  <si>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</si>
  <si>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</si>
  <si>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</si>
  <si>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</si>
  <si>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</si>
  <si>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</si>
  <si>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</si>
  <si>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</si>
  <si>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</si>
  <si>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</si>
  <si>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</si>
  <si>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</si>
  <si>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</si>
  <si>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</si>
  <si>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</si>
  <si>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</si>
  <si>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</si>
  <si>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</si>
  <si>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</si>
  <si>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</si>
  <si>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</si>
  <si>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</si>
  <si>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</si>
  <si>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</si>
  <si>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</si>
  <si>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</si>
  <si>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</si>
  <si>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</si>
  <si>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</si>
  <si>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</si>
  <si>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</si>
  <si>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</si>
  <si>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</si>
  <si>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</si>
  <si>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</si>
  <si>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</si>
  <si>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</si>
  <si>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</si>
  <si>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</si>
  <si>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</si>
  <si>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</si>
  <si>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</si>
  <si>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</si>
  <si>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</si>
  <si>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</si>
  <si>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</si>
  <si>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</si>
  <si>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</si>
  <si>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</si>
  <si>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</si>
  <si>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</si>
  <si>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</si>
  <si>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</si>
  <si>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</si>
  <si>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</si>
  <si>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</si>
  <si>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</si>
  <si>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</si>
  <si>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</si>
  <si>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</si>
  <si>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</si>
  <si>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</si>
  <si>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</si>
  <si>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</si>
  <si>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</si>
  <si>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</si>
  <si>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</si>
  <si>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</si>
  <si>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</si>
  <si>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</si>
  <si>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</si>
  <si>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</si>
  <si>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</si>
  <si>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</si>
  <si>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</si>
  <si>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</si>
  <si>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</si>
  <si>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</si>
  <si>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</si>
  <si>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</si>
  <si>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</si>
  <si>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</si>
  <si>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</si>
  <si>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</si>
  <si>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</si>
  <si>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</si>
  <si>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</si>
  <si>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</si>
  <si>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</si>
  <si>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</si>
  <si>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</si>
  <si>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</si>
  <si>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</si>
  <si>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</si>
  <si>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</si>
  <si>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</si>
  <si>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</si>
  <si>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</si>
  <si>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</si>
  <si>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</si>
  <si>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</si>
  <si>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</si>
  <si>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</si>
  <si>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</si>
  <si>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</si>
  <si>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</si>
  <si>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</si>
  <si>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</si>
  <si>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</si>
  <si>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</si>
  <si>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</si>
  <si>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</si>
  <si>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</si>
  <si>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</si>
  <si>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</si>
  <si>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</si>
  <si>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</si>
  <si>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</si>
  <si>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</si>
  <si>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</si>
  <si>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</si>
  <si>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</si>
  <si>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</si>
  <si>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</si>
  <si>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</si>
  <si>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</si>
  <si>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</si>
  <si>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</si>
  <si>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</si>
  <si>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</si>
  <si>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</si>
  <si>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</si>
  <si>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</si>
  <si>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</si>
  <si>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</si>
  <si>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</si>
  <si>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</si>
  <si>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</si>
  <si>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</si>
  <si>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</si>
  <si>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</si>
  <si>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</si>
  <si>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</si>
  <si>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</si>
  <si>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</si>
  <si>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</si>
  <si>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</si>
  <si>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</si>
  <si>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</si>
  <si>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</si>
  <si>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</si>
  <si>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</si>
  <si>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</si>
  <si>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</si>
  <si>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</si>
  <si>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</si>
  <si>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</si>
  <si>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</si>
  <si>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</si>
  <si>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</si>
  <si>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</si>
  <si>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</si>
  <si>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</si>
  <si>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</si>
  <si>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</si>
  <si>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</si>
  <si>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</si>
  <si>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</si>
  <si>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</si>
  <si>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</si>
  <si>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</si>
  <si>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</si>
  <si>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</si>
  <si>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</si>
  <si>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</si>
  <si>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</si>
  <si>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</si>
  <si>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</si>
  <si>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</si>
  <si>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</si>
  <si>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</si>
  <si>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</si>
  <si>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</si>
  <si>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</si>
  <si>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</si>
  <si>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</si>
  <si>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</si>
  <si>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</si>
  <si>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</si>
  <si>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</si>
  <si>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</si>
  <si>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</si>
  <si>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</si>
  <si>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</si>
  <si>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</si>
  <si>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</si>
  <si>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</si>
  <si>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</si>
  <si>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</si>
  <si>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</si>
  <si>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</si>
  <si>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</si>
  <si>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</si>
  <si>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</si>
  <si>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</si>
  <si>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</si>
  <si>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</si>
  <si>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</si>
  <si>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</si>
  <si>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</si>
  <si>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</si>
  <si>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</si>
  <si>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</si>
  <si>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</si>
  <si>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</si>
  <si>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</si>
  <si>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</si>
  <si>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</si>
  <si>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</si>
  <si>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</si>
  <si>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</si>
  <si>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</si>
  <si>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</si>
  <si>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</si>
  <si>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</si>
  <si>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</si>
  <si>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</si>
  <si>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</si>
  <si>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</si>
  <si>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</si>
  <si>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</si>
  <si>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</si>
  <si>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</si>
  <si>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</si>
  <si>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</si>
  <si>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</si>
  <si>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</si>
  <si>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</si>
  <si>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</si>
  <si>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</si>
  <si>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</si>
  <si>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</si>
  <si>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</si>
  <si>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</si>
  <si>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</si>
  <si>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</si>
  <si>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</si>
  <si>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</si>
  <si>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</si>
  <si>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</si>
  <si>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</si>
  <si>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</si>
  <si>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</si>
  <si>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</si>
  <si>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</si>
  <si>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</si>
  <si>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</si>
  <si>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</si>
  <si>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</si>
  <si>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</si>
  <si>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</si>
  <si>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</si>
  <si>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</si>
  <si>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</si>
  <si>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</si>
  <si>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</si>
  <si>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</si>
  <si>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</si>
  <si>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</si>
  <si>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</si>
  <si>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</si>
  <si>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</si>
  <si>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</si>
  <si>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</si>
  <si>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</si>
  <si>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</si>
  <si>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</si>
  <si>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</si>
  <si>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</si>
  <si>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</si>
  <si>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</si>
  <si>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</si>
  <si>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</si>
  <si>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</si>
  <si>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</si>
  <si>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</si>
  <si>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</si>
  <si>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</si>
  <si>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</si>
  <si>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</si>
  <si>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</si>
  <si>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</si>
  <si>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</si>
  <si>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</si>
  <si>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</si>
  <si>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</si>
  <si>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</si>
  <si>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</si>
  <si>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</si>
  <si>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</si>
  <si>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</si>
  <si>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</si>
  <si>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</si>
  <si>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</si>
  <si>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</si>
  <si>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</si>
  <si>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</si>
  <si>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</si>
  <si>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</si>
  <si>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</si>
  <si>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</si>
  <si>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</si>
  <si>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</si>
  <si>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</si>
  <si>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</si>
  <si>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</si>
  <si>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</si>
  <si>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</si>
  <si>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</si>
  <si>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</si>
  <si>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</si>
  <si>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</si>
  <si>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</si>
  <si>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</si>
  <si>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</si>
  <si>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</si>
  <si>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</si>
  <si>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</si>
  <si>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</si>
  <si>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</si>
  <si>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</si>
  <si>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</si>
  <si>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</si>
  <si>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</si>
  <si>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</si>
  <si>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</si>
  <si>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</si>
  <si>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</si>
  <si>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</si>
  <si>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</si>
  <si>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</si>
  <si>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</si>
  <si>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</si>
  <si>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</si>
  <si>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</si>
  <si>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</si>
  <si>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</si>
  <si>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</si>
  <si>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</si>
  <si>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</si>
  <si>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</si>
  <si>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</si>
  <si>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</si>
  <si>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</si>
  <si>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</si>
  <si>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</si>
  <si>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</si>
  <si>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</si>
  <si>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</si>
  <si>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</si>
  <si>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</si>
  <si>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</si>
  <si>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</si>
  <si>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</si>
  <si>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</si>
  <si>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</si>
  <si>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</si>
  <si>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</si>
  <si>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</si>
  <si>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</si>
  <si>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</si>
  <si>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</si>
  <si>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</si>
  <si>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</si>
  <si>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</si>
  <si>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</si>
  <si>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</si>
  <si>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</si>
  <si>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</si>
  <si>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</si>
  <si>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</si>
  <si>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</si>
  <si>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</si>
  <si>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</si>
  <si>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</si>
  <si>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</si>
  <si>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</si>
  <si>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</si>
  <si>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</si>
  <si>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</si>
  <si>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</si>
  <si>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</si>
  <si>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</si>
  <si>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</si>
  <si>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</si>
  <si>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</si>
  <si>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</si>
  <si>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</si>
  <si>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</si>
  <si>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</si>
  <si>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</si>
  <si>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</si>
  <si>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</si>
  <si>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</si>
  <si>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</si>
  <si>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</si>
  <si>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</si>
  <si>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</si>
  <si>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</si>
  <si>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</si>
  <si>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</si>
  <si>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</si>
  <si>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</si>
  <si>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</si>
  <si>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</si>
  <si>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</si>
  <si>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</si>
  <si>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</si>
  <si>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</si>
  <si>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</si>
  <si>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</si>
  <si>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</si>
  <si>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</si>
  <si>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</si>
  <si>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</si>
  <si>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</si>
  <si>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</si>
  <si>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</si>
  <si>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</si>
  <si>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</si>
  <si>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</si>
  <si>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</si>
  <si>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</si>
  <si>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</si>
  <si>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</si>
  <si>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</si>
  <si>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</si>
  <si>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</si>
  <si>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</si>
  <si>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</si>
  <si>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</si>
  <si>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</si>
  <si>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</si>
  <si>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</si>
  <si>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</si>
  <si>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</si>
  <si>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</si>
  <si>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</si>
  <si>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</si>
  <si>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</si>
  <si>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</si>
  <si>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</si>
  <si>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</si>
  <si>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</si>
  <si>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</si>
  <si>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</si>
  <si>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</si>
  <si>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</si>
  <si>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</si>
  <si>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</si>
  <si>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</si>
  <si>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</si>
  <si>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</si>
  <si>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</si>
  <si>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</si>
  <si>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</si>
  <si>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</si>
  <si>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</si>
  <si>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</si>
  <si>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</si>
  <si>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</si>
  <si>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</si>
  <si>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</si>
  <si>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</si>
  <si>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</si>
  <si>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</si>
  <si>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</si>
  <si>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</si>
  <si>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</si>
  <si>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</si>
  <si>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</si>
  <si>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</si>
  <si>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</si>
  <si>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</si>
  <si>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</si>
  <si>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</si>
  <si>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</si>
  <si>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</si>
  <si>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</si>
  <si>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</si>
  <si>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</si>
  <si>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</si>
  <si>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</si>
  <si>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</si>
  <si>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</si>
  <si>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</si>
  <si>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</si>
  <si>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</si>
  <si>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</si>
  <si>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</si>
  <si>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</si>
  <si>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</si>
  <si>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</si>
  <si>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</si>
  <si>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</si>
  <si>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</si>
  <si>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</si>
  <si>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</si>
  <si>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</si>
  <si>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</si>
  <si>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</si>
  <si>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</si>
  <si>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</si>
  <si>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</si>
  <si>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</si>
  <si>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</si>
  <si>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</si>
  <si>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</si>
  <si>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</si>
  <si>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</si>
  <si>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</si>
  <si>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</si>
  <si>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</si>
  <si>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</si>
  <si>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</si>
  <si>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</si>
  <si>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</si>
  <si>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</si>
  <si>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</si>
  <si>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</si>
  <si>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</si>
  <si>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</si>
  <si>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</si>
  <si>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</si>
  <si>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</si>
  <si>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</si>
  <si>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</si>
  <si>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</si>
  <si>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</si>
  <si>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</si>
  <si>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</si>
  <si>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</si>
  <si>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</si>
  <si>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</si>
  <si>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</si>
  <si>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</si>
  <si>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</si>
  <si>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</si>
  <si>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</si>
  <si>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</si>
  <si>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</si>
  <si>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</si>
  <si>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</si>
  <si>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</si>
  <si>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</si>
  <si>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</si>
  <si>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</si>
  <si>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</si>
  <si>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</si>
  <si>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</si>
  <si>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</si>
  <si>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</si>
  <si>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</si>
  <si>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</si>
  <si>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</si>
  <si>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</si>
  <si>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</si>
  <si>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</si>
  <si>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</si>
  <si>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</si>
  <si>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</si>
  <si>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</si>
  <si>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</si>
  <si>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</si>
  <si>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</si>
  <si>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</si>
  <si>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</si>
  <si>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</si>
  <si>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</si>
  <si>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</si>
  <si>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</si>
  <si>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</si>
  <si>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</si>
  <si>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</si>
  <si>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</si>
  <si>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</si>
  <si>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</si>
  <si>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</si>
  <si>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</si>
  <si>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</si>
  <si>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</si>
  <si>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</si>
  <si>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</si>
  <si>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</si>
  <si>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</si>
  <si>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</si>
  <si>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</si>
  <si>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</si>
  <si>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</si>
  <si>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</si>
  <si>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</si>
  <si>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</si>
  <si>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</si>
  <si>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</si>
  <si>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</si>
  <si>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</si>
  <si>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</si>
  <si>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</si>
  <si>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</si>
  <si>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</si>
  <si>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</si>
  <si>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</si>
  <si>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</si>
  <si>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</si>
  <si>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</si>
  <si>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</si>
  <si>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</si>
  <si>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</si>
  <si>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</si>
  <si>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</si>
  <si>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</si>
  <si>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</si>
  <si>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</si>
  <si>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</si>
  <si>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</si>
  <si>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</si>
  <si>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</si>
  <si>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</si>
  <si>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</si>
  <si>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</si>
  <si>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</si>
  <si>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</si>
  <si>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</si>
  <si>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</si>
  <si>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</si>
  <si>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</si>
  <si>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</si>
  <si>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</si>
  <si>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</si>
  <si>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</si>
  <si>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</si>
  <si>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</si>
  <si>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</si>
  <si>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</si>
  <si>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</si>
  <si>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</si>
  <si>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</si>
  <si>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</si>
  <si>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</si>
  <si>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</si>
  <si>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</si>
  <si>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</si>
  <si>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</si>
  <si>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</si>
  <si>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</si>
  <si>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</si>
  <si>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</si>
  <si>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</si>
  <si>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</si>
  <si>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</si>
  <si>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</si>
  <si>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</si>
  <si>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</si>
  <si>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</si>
  <si>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</si>
  <si>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</si>
  <si>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</si>
  <si>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</si>
  <si>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</si>
  <si>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</si>
  <si>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</si>
  <si>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</si>
  <si>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</si>
  <si>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</si>
  <si>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</si>
  <si>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</si>
  <si>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</si>
  <si>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</si>
  <si>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</si>
  <si>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</si>
  <si>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</si>
  <si>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</si>
  <si>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</si>
  <si>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</si>
  <si>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</si>
  <si>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</si>
  <si>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</si>
  <si>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</si>
  <si>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</si>
  <si>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</si>
  <si>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</si>
  <si>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</si>
  <si>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</si>
  <si>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</si>
  <si>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</si>
  <si>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</si>
  <si>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</si>
  <si>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</si>
  <si>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</si>
  <si>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</si>
  <si>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</si>
  <si>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</si>
  <si>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</si>
  <si>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</si>
  <si>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</si>
  <si>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</si>
  <si>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</si>
  <si>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</si>
  <si>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</si>
  <si>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</si>
  <si>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</si>
  <si>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</si>
  <si>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</si>
  <si>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</si>
  <si>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</si>
  <si>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</si>
  <si>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</si>
  <si>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</si>
  <si>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</si>
  <si>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</si>
  <si>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</si>
  <si>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</si>
  <si>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</si>
  <si>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</si>
  <si>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</si>
  <si>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</si>
  <si>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</si>
  <si>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</si>
  <si>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</si>
  <si>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</si>
  <si>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</si>
  <si>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</si>
  <si>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</si>
  <si>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</si>
  <si>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</si>
  <si>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</si>
  <si>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</si>
  <si>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</si>
  <si>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</si>
  <si>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</si>
  <si>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</si>
  <si>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</si>
  <si>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</si>
  <si>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</si>
  <si>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</si>
  <si>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</si>
  <si>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</si>
  <si>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</si>
  <si>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</si>
  <si>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</si>
  <si>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</si>
  <si>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</si>
  <si>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</si>
  <si>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</si>
  <si>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</si>
  <si>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</si>
  <si>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</si>
  <si>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</si>
  <si>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</si>
  <si>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</si>
  <si>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</si>
  <si>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</si>
  <si>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</si>
  <si>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</si>
  <si>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</si>
  <si>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</si>
  <si>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</si>
  <si>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</si>
  <si>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</si>
  <si>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</si>
  <si>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</si>
  <si>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</si>
  <si>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</si>
  <si>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</si>
  <si>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</si>
  <si>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</si>
  <si>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</si>
  <si>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</si>
  <si>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</si>
  <si>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</si>
  <si>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</si>
  <si>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</si>
  <si>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</si>
  <si>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</si>
  <si>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</si>
  <si>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</si>
  <si>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</si>
  <si>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</si>
  <si>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</si>
  <si>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</si>
  <si>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</si>
  <si>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</si>
  <si>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</si>
  <si>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</si>
  <si>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</si>
  <si>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</si>
  <si>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</si>
  <si>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</si>
  <si>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</si>
  <si>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</si>
  <si>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</si>
  <si>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</si>
  <si>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</si>
  <si>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</si>
  <si>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</si>
  <si>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</si>
  <si>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</si>
  <si>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</si>
  <si>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</si>
  <si>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</si>
  <si>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</si>
  <si>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</si>
  <si>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</si>
  <si>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</si>
  <si>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</si>
  <si>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</si>
  <si>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</si>
  <si>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</si>
  <si>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</si>
  <si>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</si>
  <si>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</si>
  <si>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</si>
  <si>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</si>
  <si>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</si>
  <si>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</si>
  <si>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</si>
  <si>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</si>
  <si>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</si>
  <si>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</si>
  <si>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</si>
  <si>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</si>
  <si>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</si>
  <si>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</si>
  <si>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</si>
  <si>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</si>
  <si>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</si>
  <si>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</si>
  <si>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</si>
  <si>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</si>
  <si>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</si>
  <si>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</si>
  <si>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</si>
  <si>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</si>
  <si>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</si>
  <si>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</si>
  <si>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</si>
  <si>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</si>
  <si>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</si>
  <si>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</si>
  <si>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</si>
  <si>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</si>
  <si>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</si>
  <si>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</si>
  <si>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</si>
  <si>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</si>
  <si>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</si>
  <si>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</si>
  <si>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</si>
  <si>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</si>
  <si>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</si>
  <si>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</si>
  <si>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</si>
  <si>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</si>
  <si>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</si>
  <si>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</si>
  <si>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</si>
  <si>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</si>
  <si>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</si>
  <si>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</si>
  <si>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</si>
  <si>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</si>
  <si>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</si>
  <si>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</si>
  <si>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</si>
  <si>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</si>
  <si>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</si>
  <si>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</si>
  <si>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</si>
  <si>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</si>
  <si>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</si>
  <si>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</si>
  <si>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</si>
  <si>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</si>
  <si>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</si>
  <si>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</si>
  <si>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</si>
  <si>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</si>
  <si>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</si>
  <si>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</si>
  <si>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</si>
  <si>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</si>
  <si>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</si>
  <si>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</si>
  <si>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</si>
  <si>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</si>
  <si>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</si>
  <si>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</si>
  <si>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</si>
  <si>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</si>
  <si>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</si>
  <si>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</si>
  <si>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</si>
  <si>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</si>
  <si>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</si>
  <si>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</si>
  <si>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</si>
  <si>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</si>
  <si>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</si>
  <si>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</si>
  <si>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</si>
  <si>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</si>
  <si>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</si>
  <si>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</si>
  <si>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</si>
  <si>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</si>
  <si>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</si>
  <si>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</si>
  <si>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</si>
  <si>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</si>
  <si>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</si>
  <si>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</si>
  <si>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</si>
  <si>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</si>
  <si>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</si>
  <si>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</si>
  <si>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</si>
  <si>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</si>
  <si>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</si>
  <si>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</si>
  <si>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</si>
  <si>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</si>
  <si>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</si>
  <si>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</si>
  <si>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</si>
  <si>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</si>
  <si>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</si>
  <si>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</si>
  <si>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</si>
  <si>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</si>
  <si>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</si>
  <si>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</si>
  <si>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</si>
  <si>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</si>
  <si>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</si>
  <si>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</si>
  <si>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</si>
  <si>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</si>
  <si>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</si>
  <si>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</si>
  <si>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</si>
  <si>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</si>
  <si>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</si>
  <si>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</si>
  <si>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</si>
  <si>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</si>
  <si>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</si>
  <si>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</si>
  <si>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</si>
  <si>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</si>
  <si>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</si>
  <si>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</si>
  <si>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</si>
  <si>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</si>
  <si>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</si>
  <si>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</si>
  <si>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</si>
  <si>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</si>
  <si>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</si>
  <si>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</si>
  <si>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</si>
  <si>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</si>
  <si>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</si>
  <si>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</si>
  <si>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</si>
  <si>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</si>
  <si>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</si>
  <si>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</si>
  <si>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</si>
  <si>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</si>
  <si>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</si>
  <si>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</si>
  <si>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</si>
  <si>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</si>
  <si>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</si>
  <si>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</si>
  <si>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</si>
  <si>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</si>
  <si>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</si>
  <si>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</si>
  <si>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</si>
  <si>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</si>
  <si>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</si>
  <si>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</si>
  <si>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</si>
  <si>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</si>
  <si>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</si>
  <si>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</si>
  <si>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</si>
  <si>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</si>
  <si>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</si>
  <si>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</si>
  <si>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</si>
  <si>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</si>
  <si>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</si>
  <si>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</si>
  <si>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</si>
  <si>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</si>
  <si>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</si>
  <si>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</si>
  <si>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</si>
  <si>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</si>
  <si>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</si>
  <si>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</si>
  <si>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</si>
  <si>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</si>
  <si>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</si>
  <si>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</si>
  <si>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</si>
  <si>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</si>
  <si>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</si>
  <si>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</si>
  <si>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</si>
  <si>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</si>
  <si>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</si>
  <si>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</si>
  <si>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</si>
  <si>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</si>
  <si>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</si>
  <si>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</si>
  <si>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</si>
  <si>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</si>
  <si>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</si>
  <si>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</si>
  <si>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</si>
  <si>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</si>
  <si>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</si>
  <si>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</si>
  <si>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</si>
  <si>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</si>
  <si>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</si>
  <si>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</si>
  <si>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</si>
  <si>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</si>
  <si>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</si>
  <si>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</si>
  <si>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</si>
  <si>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</si>
  <si>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</si>
  <si>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</si>
  <si>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</si>
  <si>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</si>
  <si>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</si>
  <si>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</si>
  <si>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</si>
  <si>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</si>
  <si>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</si>
  <si>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</si>
  <si>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</si>
  <si>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</si>
  <si>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</si>
  <si>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</si>
  <si>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</si>
  <si>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</si>
  <si>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</si>
  <si>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</si>
  <si>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</si>
  <si>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</si>
  <si>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</si>
  <si>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</si>
  <si>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</si>
  <si>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</si>
  <si>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</si>
  <si>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</si>
  <si>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</si>
  <si>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</si>
  <si>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</si>
  <si>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</si>
  <si>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</si>
  <si>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</si>
  <si>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</si>
  <si>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</si>
  <si>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</si>
  <si>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</si>
  <si>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</si>
  <si>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</si>
  <si>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</si>
  <si>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</si>
  <si>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</si>
  <si>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</si>
  <si>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</si>
  <si>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</si>
  <si>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</si>
  <si>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</si>
  <si>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</si>
  <si>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</si>
  <si>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</si>
  <si>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</si>
  <si>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</si>
  <si>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</si>
  <si>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</si>
  <si>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</si>
  <si>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</si>
  <si>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</si>
  <si>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</si>
  <si>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</si>
  <si>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</si>
  <si>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</si>
  <si>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</si>
  <si>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</si>
  <si>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</si>
  <si>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</si>
  <si>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</si>
  <si>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</si>
  <si>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</si>
  <si>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</si>
  <si>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</si>
  <si>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</si>
  <si>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</si>
  <si>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</si>
  <si>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</si>
  <si>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</si>
  <si>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</si>
  <si>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</si>
  <si>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</si>
  <si>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</si>
  <si>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</si>
  <si>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</si>
  <si>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</si>
  <si>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</si>
  <si>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</si>
  <si>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</si>
  <si>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</si>
  <si>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</si>
  <si>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</si>
  <si>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</si>
  <si>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</si>
  <si>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</si>
  <si>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</si>
  <si>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</si>
  <si>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</si>
  <si>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</si>
  <si>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</si>
  <si>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</si>
  <si>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</si>
  <si>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</si>
  <si>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</si>
  <si>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</si>
  <si>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</si>
  <si>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</si>
  <si>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</si>
  <si>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</si>
  <si>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</si>
  <si>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</si>
  <si>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</si>
  <si>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</si>
  <si>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</si>
  <si>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</si>
  <si>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</si>
  <si>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</si>
  <si>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</si>
  <si>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</si>
  <si>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</si>
  <si>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</si>
  <si>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</si>
  <si>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</si>
  <si>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</si>
  <si>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</si>
  <si>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</si>
  <si>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</si>
  <si>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</si>
  <si>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</si>
  <si>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</si>
  <si>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</si>
  <si>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</si>
  <si>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</si>
  <si>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</si>
  <si>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</si>
  <si>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</si>
  <si>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</si>
  <si>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</si>
  <si>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</si>
  <si>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</si>
  <si>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</si>
  <si>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</si>
  <si>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</si>
  <si>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</si>
  <si>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</si>
  <si>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</si>
  <si>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</si>
  <si>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</si>
  <si>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</si>
  <si>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</si>
  <si>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</si>
  <si>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</si>
  <si>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</si>
  <si>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</si>
  <si>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</si>
  <si>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</si>
  <si>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</si>
  <si>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</si>
  <si>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</si>
  <si>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</si>
  <si>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</si>
  <si>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</si>
  <si>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</si>
  <si>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</si>
  <si>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</si>
  <si>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</si>
  <si>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</si>
  <si>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</si>
  <si>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</si>
  <si>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</si>
  <si>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</si>
  <si>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</si>
  <si>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</si>
  <si>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</si>
  <si>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</si>
  <si>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</si>
  <si>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</si>
  <si>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</si>
  <si>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</si>
  <si>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</si>
  <si>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</si>
  <si>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</si>
  <si>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</si>
  <si>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</si>
  <si>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</si>
  <si>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</si>
  <si>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</si>
  <si>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</si>
  <si>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</si>
  <si>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</si>
  <si>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</si>
  <si>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</si>
  <si>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</si>
  <si>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</si>
  <si>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</si>
  <si>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</si>
  <si>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</si>
  <si>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</si>
  <si>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</si>
  <si>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</si>
  <si>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</si>
  <si>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</si>
  <si>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</si>
  <si>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</si>
  <si>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</si>
  <si>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</si>
  <si>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</si>
  <si>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</si>
  <si>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</si>
  <si>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</si>
  <si>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</si>
  <si>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</si>
  <si>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</si>
  <si>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</si>
  <si>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</si>
  <si>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</si>
  <si>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</si>
  <si>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</si>
  <si>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</si>
  <si>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</si>
  <si>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</si>
  <si>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</si>
  <si>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</si>
  <si>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</si>
  <si>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</si>
  <si>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</si>
  <si>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</si>
  <si>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</si>
  <si>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</si>
  <si>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</si>
  <si>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</si>
  <si>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</si>
  <si>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</si>
  <si>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</si>
  <si>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</si>
  <si>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</si>
  <si>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</si>
  <si>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</si>
  <si>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</si>
  <si>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</si>
  <si>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</si>
  <si>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</si>
  <si>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</si>
  <si>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</si>
  <si>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</si>
  <si>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</si>
  <si>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</si>
  <si>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</si>
  <si>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</si>
  <si>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</si>
  <si>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</si>
  <si>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</si>
  <si>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</si>
  <si>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</si>
  <si>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</si>
  <si>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</si>
  <si>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</si>
  <si>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</si>
  <si>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</si>
  <si>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</si>
  <si>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</si>
  <si>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</si>
  <si>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</si>
  <si>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</si>
  <si>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</si>
  <si>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</si>
  <si>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</si>
  <si>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</si>
  <si>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</si>
  <si>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</si>
  <si>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</si>
  <si>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</si>
  <si>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</si>
  <si>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</si>
  <si>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</si>
  <si>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</si>
  <si>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</si>
  <si>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</si>
  <si>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</si>
  <si>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</si>
  <si>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</si>
  <si>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</si>
  <si>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</si>
  <si>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</si>
  <si>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</si>
  <si>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</si>
  <si>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</si>
  <si>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</si>
  <si>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</si>
  <si>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</si>
  <si>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</si>
  <si>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</si>
  <si>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</si>
  <si>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</si>
  <si>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</si>
  <si>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</si>
  <si>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</si>
  <si>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</si>
  <si>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</si>
  <si>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</si>
  <si>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</si>
  <si>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</si>
  <si>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</si>
  <si>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</si>
  <si>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</si>
  <si>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</si>
  <si>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</si>
  <si>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</si>
  <si>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</si>
  <si>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</si>
  <si>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</si>
  <si>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</si>
  <si>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</si>
  <si>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</si>
  <si>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</si>
  <si>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</si>
  <si>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</si>
  <si>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</si>
  <si>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</si>
  <si>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</si>
  <si>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</si>
  <si>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</si>
  <si>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</si>
  <si>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</si>
  <si>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</si>
  <si>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</si>
  <si>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</si>
  <si>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</si>
  <si>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</si>
  <si>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</si>
  <si>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</si>
  <si>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</si>
  <si>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</si>
  <si>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</si>
  <si>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</si>
  <si>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</si>
  <si>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</si>
  <si>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</si>
  <si>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</si>
  <si>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</si>
  <si>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</si>
  <si>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</si>
  <si>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</si>
  <si>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</si>
  <si>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</si>
  <si>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</si>
  <si>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</si>
  <si>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</si>
  <si>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</si>
  <si>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</si>
  <si>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</si>
  <si>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</si>
  <si>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</si>
  <si>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</si>
  <si>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</si>
  <si>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</si>
  <si>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</si>
  <si>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</si>
  <si>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</si>
  <si>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</si>
  <si>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</si>
  <si>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</si>
  <si>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</si>
  <si>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</si>
  <si>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</si>
  <si>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</si>
  <si>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</si>
  <si>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</si>
  <si>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</si>
  <si>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</si>
  <si>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</si>
  <si>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</si>
  <si>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</si>
  <si>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</si>
  <si>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</si>
  <si>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</si>
  <si>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</si>
  <si>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</si>
  <si>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</si>
  <si>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</si>
  <si>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</si>
  <si>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</si>
  <si>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</si>
  <si>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</si>
  <si>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</si>
  <si>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</si>
  <si>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</si>
  <si>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</si>
  <si>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</si>
  <si>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</si>
  <si>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</si>
  <si>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</si>
  <si>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</si>
  <si>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</si>
  <si>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</si>
  <si>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</si>
  <si>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</si>
  <si>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</si>
  <si>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</si>
  <si>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</si>
  <si>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</si>
  <si>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</si>
  <si>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</si>
  <si>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</si>
  <si>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</si>
  <si>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</si>
  <si>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</si>
  <si>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</si>
  <si>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</si>
  <si>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</si>
  <si>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</si>
  <si>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</si>
  <si>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</si>
  <si>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</si>
  <si>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</si>
  <si>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</si>
  <si>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</si>
  <si>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</si>
  <si>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</si>
  <si>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</si>
  <si>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</si>
  <si>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</si>
  <si>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</si>
  <si>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</si>
  <si>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</si>
  <si>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</si>
  <si>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</si>
  <si>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</si>
  <si>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</si>
  <si>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</si>
  <si>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</si>
  <si>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</si>
  <si>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</si>
  <si>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</si>
  <si>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</si>
  <si>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</si>
  <si>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</si>
  <si>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</si>
  <si>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</si>
  <si>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</si>
  <si>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</si>
  <si>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</si>
  <si>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</si>
  <si>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</si>
  <si>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</si>
  <si>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</si>
  <si>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</si>
  <si>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</si>
  <si>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</si>
  <si>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</si>
  <si>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</si>
  <si>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</si>
  <si>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</si>
  <si>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</si>
  <si>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</si>
  <si>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</si>
  <si>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</si>
  <si>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</si>
  <si>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</si>
  <si>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</si>
  <si>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</si>
  <si>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</si>
  <si>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</si>
  <si>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</si>
  <si>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</si>
  <si>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</si>
  <si>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</si>
  <si>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</si>
  <si>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</si>
  <si>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</si>
  <si>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</si>
  <si>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</si>
  <si>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</si>
  <si>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</si>
  <si>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</si>
  <si>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</si>
  <si>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</si>
  <si>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</si>
  <si>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</si>
  <si>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</si>
  <si>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</si>
  <si>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</si>
  <si>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</si>
  <si>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</si>
  <si>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</si>
  <si>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</si>
  <si>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</si>
  <si>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</si>
  <si>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</si>
  <si>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</si>
  <si>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</si>
  <si>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</si>
  <si>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</si>
  <si>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</si>
  <si>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</si>
  <si>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</si>
  <si>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</si>
  <si>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</si>
  <si>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</si>
  <si>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</si>
  <si>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</si>
  <si>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</si>
  <si>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</si>
  <si>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</si>
  <si>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</si>
  <si>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</si>
  <si>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</si>
  <si>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</si>
  <si>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</si>
  <si>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</si>
  <si>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</si>
  <si>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</si>
  <si>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</si>
  <si>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</si>
  <si>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</si>
  <si>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</si>
  <si>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</si>
  <si>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</si>
  <si>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</si>
  <si>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</si>
  <si>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</si>
  <si>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</si>
  <si>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</si>
  <si>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</si>
  <si>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</si>
  <si>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</si>
  <si>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</si>
  <si>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</si>
  <si>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</si>
  <si>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</si>
  <si>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</si>
  <si>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</si>
  <si>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</si>
  <si>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</si>
  <si>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</si>
  <si>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</si>
  <si>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</si>
  <si>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</si>
  <si>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</si>
  <si>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</si>
  <si>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</si>
  <si>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</si>
  <si>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</si>
  <si>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</si>
  <si>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</si>
  <si>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</si>
  <si>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</si>
  <si>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</si>
  <si>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</si>
  <si>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</si>
  <si>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</si>
  <si>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</si>
  <si>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</si>
  <si>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</si>
  <si>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</si>
  <si>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</si>
  <si>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</si>
  <si>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</si>
  <si>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</si>
  <si>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</si>
  <si>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</si>
  <si>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</si>
  <si>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</si>
  <si>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</si>
  <si>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</si>
  <si>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</si>
  <si>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</si>
  <si>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</si>
  <si>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</si>
  <si>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</si>
  <si>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</si>
  <si>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</si>
  <si>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</si>
  <si>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</si>
  <si>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</si>
  <si>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</si>
  <si>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</si>
  <si>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</si>
  <si>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</si>
  <si>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</si>
  <si>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</si>
  <si>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</si>
  <si>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</si>
  <si>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</si>
  <si>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</si>
  <si>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</si>
  <si>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</si>
  <si>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</si>
  <si>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</si>
  <si>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</si>
  <si>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</si>
  <si>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</si>
  <si>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</si>
  <si>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</si>
  <si>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</si>
  <si>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</si>
  <si>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</si>
  <si>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</si>
  <si>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</si>
  <si>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</si>
  <si>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</si>
  <si>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</si>
  <si>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</si>
  <si>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</si>
  <si>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</si>
  <si>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</si>
  <si>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</si>
  <si>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</si>
  <si>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</si>
  <si>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</si>
  <si>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</si>
  <si>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</si>
  <si>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</si>
  <si>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</si>
  <si>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</si>
  <si>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</si>
  <si>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</si>
  <si>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</si>
  <si>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</si>
  <si>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</si>
  <si>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</si>
  <si>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</si>
  <si>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</si>
  <si>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</si>
  <si>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</si>
  <si>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</si>
  <si>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</si>
  <si>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</si>
  <si>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</si>
  <si>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</si>
  <si>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</si>
  <si>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</si>
  <si>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</si>
  <si>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</si>
  <si>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</si>
  <si>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</si>
  <si>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</si>
  <si>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</si>
  <si>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</si>
  <si>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</si>
  <si>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</si>
  <si>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</si>
  <si>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</si>
  <si>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</si>
  <si>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</si>
  <si>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</si>
  <si>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</si>
  <si>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</si>
  <si>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</si>
  <si>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</si>
  <si>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</si>
  <si>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</si>
  <si>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</si>
  <si>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</si>
  <si>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</si>
  <si>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</si>
  <si>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</si>
  <si>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</si>
  <si>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</si>
  <si>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</si>
  <si>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</si>
  <si>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</si>
  <si>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</si>
  <si>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</si>
  <si>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</si>
  <si>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</si>
  <si>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</si>
  <si>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</si>
  <si>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</si>
  <si>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</si>
  <si>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</si>
  <si>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</si>
  <si>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</si>
  <si>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</si>
  <si>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</si>
  <si>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</si>
  <si>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</si>
  <si>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</si>
  <si>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</si>
  <si>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</si>
  <si>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</si>
  <si>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</si>
  <si>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</si>
  <si>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</si>
  <si>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</si>
  <si>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</si>
  <si>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</si>
  <si>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</si>
  <si>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</si>
  <si>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</si>
  <si>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</si>
  <si>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</si>
  <si>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</si>
  <si>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</si>
  <si>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</si>
  <si>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</si>
  <si>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</si>
  <si>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</si>
  <si>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</si>
  <si>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</si>
  <si>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</si>
  <si>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</si>
  <si>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</si>
  <si>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</si>
  <si>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</si>
  <si>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</si>
  <si>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</si>
  <si>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</si>
  <si>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</si>
  <si>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</si>
  <si>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</si>
  <si>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</si>
  <si>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</si>
  <si>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</si>
  <si>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</si>
  <si>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</si>
  <si>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</si>
  <si>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</si>
  <si>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</si>
  <si>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</si>
  <si>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</si>
  <si>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</si>
  <si>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</si>
  <si>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</si>
  <si>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</si>
  <si>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</si>
  <si>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</si>
  <si>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</si>
  <si>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</si>
  <si>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</si>
  <si>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</si>
  <si>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</si>
  <si>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</si>
  <si>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</si>
  <si>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</si>
  <si>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</si>
  <si>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</si>
  <si>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</si>
  <si>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</si>
  <si>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</si>
  <si>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</si>
  <si>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</si>
  <si>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</si>
  <si>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</si>
  <si>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</si>
  <si>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</si>
  <si>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</si>
  <si>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</si>
  <si>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</si>
  <si>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</si>
  <si>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</si>
  <si>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</si>
  <si>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</si>
  <si>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</si>
  <si>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</si>
  <si>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</si>
  <si>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</si>
  <si>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</si>
  <si>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</si>
  <si>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</si>
  <si>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</si>
  <si>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</si>
  <si>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</si>
  <si>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</si>
  <si>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</si>
  <si>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</si>
  <si>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</si>
  <si>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</si>
  <si>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</si>
  <si>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</si>
  <si>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</si>
  <si>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</si>
  <si>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</si>
  <si>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</si>
  <si>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</si>
  <si>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</si>
  <si>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</si>
  <si>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</si>
  <si>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</si>
  <si>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</si>
  <si>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</si>
  <si>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</si>
  <si>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</si>
  <si>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</si>
  <si>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</si>
  <si>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</si>
  <si>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</si>
  <si>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</si>
  <si>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</si>
  <si>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</si>
  <si>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</si>
  <si>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</si>
  <si>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</si>
  <si>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</si>
  <si>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</si>
  <si>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</si>
  <si>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</si>
  <si>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</si>
  <si>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</si>
  <si>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</si>
  <si>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</si>
  <si>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</si>
  <si>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</si>
  <si>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</si>
  <si>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</si>
  <si>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</si>
  <si>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</si>
  <si>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</si>
  <si>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</si>
  <si>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</si>
  <si>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</si>
  <si>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</si>
  <si>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</si>
  <si>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</si>
  <si>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</si>
  <si>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</si>
  <si>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</si>
  <si>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</si>
  <si>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</si>
  <si>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</si>
  <si>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</si>
  <si>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</si>
  <si>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</si>
  <si>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</si>
  <si>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</si>
  <si>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</si>
  <si>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</si>
  <si>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</si>
  <si>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</si>
  <si>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</si>
  <si>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</si>
  <si>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</si>
  <si>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</si>
  <si>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</si>
  <si>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</si>
  <si>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</si>
  <si>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</si>
  <si>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</si>
  <si>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</si>
  <si>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</si>
  <si>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</si>
  <si>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</si>
  <si>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</si>
  <si>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</si>
  <si>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</si>
  <si>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</si>
  <si>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</si>
  <si>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</si>
  <si>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</si>
  <si>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</si>
  <si>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</si>
  <si>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</si>
  <si>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</si>
  <si>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</si>
  <si>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</si>
  <si>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</si>
  <si>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</si>
  <si>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</si>
  <si>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</si>
  <si>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</si>
  <si>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</si>
  <si>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</si>
  <si>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</si>
  <si>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</si>
  <si>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</si>
  <si>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</si>
  <si>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</si>
  <si>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</si>
  <si>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</si>
  <si>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</si>
  <si>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</si>
  <si>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</si>
  <si>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</si>
  <si>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</si>
  <si>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</si>
  <si>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</si>
  <si>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</si>
  <si>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</si>
  <si>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</si>
  <si>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</si>
  <si>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</si>
  <si>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</si>
  <si>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</si>
  <si>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</si>
  <si>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</si>
  <si>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</si>
  <si>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</si>
  <si>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</si>
  <si>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</si>
  <si>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</si>
  <si>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</si>
  <si>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</si>
  <si>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</si>
  <si>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</si>
  <si>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</si>
  <si>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</si>
  <si>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</si>
  <si>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</si>
  <si>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</si>
  <si>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</si>
  <si>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</si>
  <si>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</si>
  <si>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</si>
  <si>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</si>
  <si>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</si>
  <si>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</si>
  <si>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</si>
  <si>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</si>
  <si>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</si>
  <si>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</si>
  <si>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</si>
  <si>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</si>
  <si>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</si>
  <si>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</si>
  <si>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</si>
  <si>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</si>
  <si>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</si>
  <si>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</si>
  <si>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</si>
  <si>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</si>
  <si>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</si>
  <si>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</si>
  <si>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</si>
  <si>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</si>
  <si>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</si>
  <si>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</si>
  <si>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</si>
  <si>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</si>
  <si>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</si>
  <si>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</si>
  <si>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</si>
  <si>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</si>
  <si>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</si>
  <si>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</si>
  <si>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</si>
  <si>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</si>
  <si>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</si>
  <si>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</si>
  <si>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</si>
  <si>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</si>
  <si>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</si>
  <si>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</si>
  <si>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</si>
  <si>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</si>
  <si>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</si>
  <si>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</si>
  <si>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</si>
  <si>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</si>
  <si>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</si>
  <si>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</si>
  <si>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</si>
  <si>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</si>
  <si>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</si>
  <si>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</si>
  <si>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</si>
  <si>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</si>
  <si>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</si>
  <si>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</si>
  <si>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</si>
  <si>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</si>
  <si>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</si>
  <si>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</si>
  <si>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</si>
  <si>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</si>
  <si>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</si>
  <si>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</si>
  <si>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</si>
  <si>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</si>
  <si>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</si>
  <si>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</si>
  <si>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</si>
  <si>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</si>
  <si>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</si>
  <si>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</si>
  <si>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</si>
  <si>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</si>
  <si>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</si>
  <si>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</si>
  <si>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</si>
  <si>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</si>
  <si>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</si>
  <si>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</si>
  <si>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</si>
  <si>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</si>
  <si>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</si>
  <si>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</si>
  <si>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</si>
  <si>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</si>
  <si>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</si>
  <si>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</si>
  <si>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</si>
  <si>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</si>
  <si>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</si>
  <si>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</si>
  <si>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</si>
  <si>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</si>
  <si>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</si>
  <si>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</si>
  <si>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</si>
  <si>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</si>
  <si>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</si>
  <si>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</si>
  <si>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</si>
  <si>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</si>
  <si>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</si>
  <si>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</si>
  <si>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</si>
  <si>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</si>
  <si>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</si>
  <si>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</si>
  <si>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</si>
  <si>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</si>
  <si>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</si>
  <si>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</si>
  <si>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</si>
  <si>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</si>
  <si>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</si>
  <si>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</si>
  <si>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</si>
  <si>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</si>
  <si>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</si>
  <si>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</si>
  <si>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</si>
  <si>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</si>
  <si>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</si>
  <si>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</si>
  <si>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</si>
  <si>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</si>
  <si>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</si>
  <si>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</si>
  <si>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</si>
  <si>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</si>
  <si>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</si>
  <si>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</si>
  <si>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</si>
  <si>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</si>
  <si>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</si>
  <si>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</si>
  <si>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</si>
  <si>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</si>
  <si>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</si>
  <si>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</si>
  <si>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</si>
  <si>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</si>
  <si>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</si>
  <si>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</si>
  <si>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</si>
  <si>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</si>
  <si>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</si>
  <si>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</si>
  <si>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</si>
  <si>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</si>
  <si>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</si>
  <si>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</si>
  <si>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</si>
  <si>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</si>
  <si>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</si>
  <si>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</si>
  <si>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</si>
  <si>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</si>
  <si>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</si>
  <si>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</si>
  <si>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</si>
  <si>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</si>
  <si>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</si>
  <si>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</si>
  <si>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</si>
  <si>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</si>
  <si>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</si>
  <si>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</si>
  <si>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</si>
  <si>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</si>
  <si>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</si>
  <si>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</si>
  <si>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</si>
  <si>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</si>
  <si>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</si>
  <si>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</si>
  <si>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</si>
  <si>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</si>
  <si>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</si>
  <si>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</si>
  <si>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</si>
  <si>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</si>
  <si>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</si>
  <si>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</si>
  <si>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</si>
  <si>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</si>
  <si>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</si>
  <si>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</si>
  <si>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</si>
  <si>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</si>
  <si>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</si>
  <si>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</si>
  <si>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</si>
  <si>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</si>
  <si>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</si>
  <si>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</si>
  <si>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</si>
  <si>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</si>
  <si>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</si>
  <si>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</si>
  <si>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</si>
  <si>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</si>
  <si>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</si>
  <si>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</si>
  <si>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</si>
  <si>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</si>
  <si>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</si>
  <si>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</si>
  <si>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</si>
  <si>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</si>
  <si>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</si>
  <si>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</si>
  <si>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</si>
  <si>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</si>
  <si>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</si>
  <si>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</si>
  <si>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</si>
  <si>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</si>
  <si>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</si>
  <si>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</si>
  <si>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</si>
  <si>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</si>
  <si>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</si>
  <si>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</si>
  <si>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</si>
  <si>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</si>
  <si>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</si>
  <si>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</si>
  <si>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</si>
  <si>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</si>
  <si>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</si>
  <si>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</si>
  <si>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</si>
  <si>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</si>
  <si>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</si>
  <si>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</si>
  <si>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</si>
  <si>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</si>
  <si>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</si>
  <si>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</si>
  <si>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</si>
  <si>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</si>
  <si>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</si>
  <si>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</si>
  <si>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</si>
  <si>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</si>
  <si>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</si>
  <si>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</si>
  <si>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</si>
  <si>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</si>
  <si>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</si>
  <si>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</si>
  <si>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</si>
  <si>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</si>
  <si>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</si>
  <si>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</si>
  <si>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</si>
  <si>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</si>
  <si>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</si>
  <si>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</si>
  <si>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</si>
  <si>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</si>
  <si>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</si>
  <si>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</si>
  <si>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</si>
  <si>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</si>
  <si>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</si>
  <si>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</si>
  <si>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</si>
  <si>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</si>
  <si>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</si>
  <si>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</si>
  <si>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</si>
  <si>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</si>
  <si>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</si>
  <si>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</si>
  <si>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</si>
  <si>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</si>
  <si>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</si>
  <si>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</si>
  <si>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</si>
  <si>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</si>
  <si>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</si>
  <si>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</si>
  <si>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</si>
  <si>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</si>
  <si>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</si>
  <si>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</si>
  <si>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</si>
  <si>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</si>
  <si>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</si>
  <si>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</si>
  <si>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</si>
  <si>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</si>
  <si>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</si>
  <si>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</si>
  <si>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</si>
  <si>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</si>
  <si>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</si>
  <si>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</si>
  <si>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</si>
  <si>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</si>
  <si>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</si>
  <si>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</si>
  <si>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</si>
  <si>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</si>
  <si>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</si>
  <si>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</si>
  <si>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</si>
  <si>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</si>
  <si>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</si>
  <si>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</si>
  <si>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</si>
  <si>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</si>
  <si>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</si>
  <si>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</si>
  <si>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</si>
  <si>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</si>
  <si>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</si>
  <si>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</si>
  <si>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</si>
  <si>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</si>
  <si>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</si>
  <si>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</si>
  <si>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</si>
  <si>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</si>
  <si>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</si>
  <si>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</si>
  <si>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</si>
  <si>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</si>
  <si>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</si>
  <si>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</si>
  <si>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</si>
  <si>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</si>
  <si>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</si>
  <si>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</si>
  <si>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</si>
  <si>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</si>
  <si>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</si>
  <si>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</si>
  <si>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</si>
  <si>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</si>
  <si>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</si>
  <si>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</si>
  <si>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</si>
  <si>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</si>
  <si>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</si>
  <si>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</si>
  <si>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</si>
  <si>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</si>
  <si>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</si>
  <si>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</si>
  <si>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</si>
  <si>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</si>
  <si>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</si>
  <si>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</si>
  <si>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</si>
  <si>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</si>
  <si>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</si>
  <si>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</si>
  <si>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</si>
  <si>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</si>
  <si>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</si>
  <si>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</si>
  <si>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</si>
  <si>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</si>
  <si>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</si>
  <si>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</si>
  <si>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</si>
  <si>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</si>
  <si>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</si>
  <si>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</si>
  <si>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</si>
  <si>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</si>
  <si>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</si>
  <si>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</si>
  <si>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</si>
  <si>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</si>
  <si>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</si>
  <si>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</si>
  <si>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</si>
  <si>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</si>
  <si>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</si>
  <si>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</si>
  <si>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</si>
  <si>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</si>
  <si>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</si>
  <si>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</si>
  <si>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</si>
  <si>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</si>
  <si>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</si>
  <si>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</si>
  <si>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</si>
  <si>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</si>
  <si>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</si>
  <si>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</si>
  <si>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</si>
  <si>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</si>
  <si>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</si>
  <si>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</si>
  <si>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</si>
  <si>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</si>
  <si>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</si>
  <si>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</si>
  <si>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</si>
  <si>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</si>
  <si>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</si>
  <si>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</si>
  <si>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</si>
  <si>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</si>
  <si>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</si>
  <si>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</si>
  <si>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</si>
  <si>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</si>
  <si>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</si>
  <si>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</si>
  <si>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</si>
  <si>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</si>
  <si>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</si>
  <si>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</si>
  <si>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</si>
  <si>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</si>
  <si>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</si>
  <si>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</si>
  <si>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</si>
  <si>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</si>
  <si>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</si>
  <si>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</si>
  <si>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</si>
  <si>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</si>
  <si>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</si>
  <si>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</si>
  <si>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</si>
  <si>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</si>
  <si>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</si>
  <si>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</si>
  <si>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</si>
  <si>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</si>
  <si>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</si>
  <si>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</si>
  <si>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</si>
  <si>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</si>
  <si>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</si>
  <si>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</si>
  <si>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</si>
  <si>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</si>
  <si>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</si>
  <si>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</si>
  <si>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</si>
  <si>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</si>
  <si>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</si>
  <si>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</si>
  <si>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</si>
  <si>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</si>
  <si>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</si>
  <si>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</si>
  <si>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</si>
  <si>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</si>
  <si>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</si>
  <si>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</si>
  <si>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</si>
  <si>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</si>
  <si>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</si>
  <si>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</si>
  <si>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</si>
  <si>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</si>
  <si>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</si>
  <si>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</si>
  <si>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</si>
  <si>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</si>
  <si>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</si>
  <si>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</si>
  <si>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</si>
  <si>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</si>
  <si>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</si>
  <si>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</si>
  <si>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</si>
  <si>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</si>
  <si>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</si>
  <si>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</si>
  <si>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</si>
  <si>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</si>
  <si>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</si>
  <si>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</si>
  <si>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</si>
  <si>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</si>
  <si>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</si>
  <si>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</si>
  <si>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</si>
  <si>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</si>
  <si>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</si>
  <si>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</si>
  <si>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</si>
  <si>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</si>
  <si>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</si>
  <si>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</si>
  <si>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</si>
  <si>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</si>
  <si>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</si>
  <si>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</si>
  <si>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</si>
  <si>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</si>
  <si>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</si>
  <si>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</si>
  <si>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</si>
  <si>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</si>
  <si>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</si>
  <si>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</si>
  <si>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</si>
  <si>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</si>
  <si>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</si>
  <si>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</si>
  <si>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</si>
  <si>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</si>
  <si>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</si>
  <si>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</si>
  <si>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</si>
  <si>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</si>
  <si>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</si>
  <si>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</si>
  <si>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</si>
  <si>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</si>
  <si>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</si>
  <si>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</si>
  <si>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</si>
  <si>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</si>
  <si>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</si>
  <si>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</si>
  <si>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</si>
  <si>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</si>
  <si>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</si>
  <si>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</si>
  <si>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</si>
  <si>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</si>
  <si>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</si>
  <si>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</si>
  <si>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</si>
  <si>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</si>
  <si>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</si>
  <si>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</si>
  <si>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</si>
  <si>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</si>
  <si>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</si>
  <si>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</si>
  <si>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</si>
  <si>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</si>
  <si>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</si>
  <si>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</si>
  <si>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</si>
  <si>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</si>
  <si>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</si>
  <si>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</si>
  <si>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</si>
  <si>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</si>
  <si>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</si>
  <si>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</si>
  <si>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</si>
  <si>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</si>
  <si>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</si>
  <si>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</si>
  <si>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</si>
  <si>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</si>
  <si>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</si>
  <si>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</si>
  <si>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</si>
  <si>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</si>
  <si>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</si>
  <si>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</si>
  <si>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</si>
  <si>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</si>
  <si>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</si>
  <si>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</si>
  <si>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</si>
  <si>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</si>
  <si>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</si>
  <si>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</si>
  <si>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</si>
  <si>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</si>
  <si>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</si>
  <si>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</si>
  <si>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</si>
  <si>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</si>
  <si>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</si>
  <si>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</si>
  <si>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</si>
  <si>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</si>
  <si>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</si>
  <si>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</si>
  <si>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</si>
  <si>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</si>
  <si>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</si>
  <si>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</si>
  <si>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</si>
  <si>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</si>
  <si>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</si>
  <si>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</si>
  <si>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</si>
  <si>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</si>
  <si>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</si>
  <si>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</si>
  <si>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</si>
  <si>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</si>
  <si>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</si>
  <si>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</si>
  <si>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</si>
  <si>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</si>
  <si>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</si>
  <si>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</si>
  <si>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</si>
  <si>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</si>
  <si>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</si>
  <si>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</si>
  <si>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</si>
  <si>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</si>
  <si>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</si>
  <si>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</si>
  <si>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</si>
  <si>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</si>
  <si>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</si>
  <si>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</si>
  <si>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</si>
  <si>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</si>
  <si>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</si>
  <si>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</si>
  <si>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</si>
  <si>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</si>
  <si>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</si>
  <si>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</si>
  <si>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</si>
  <si>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</si>
  <si>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</si>
  <si>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</si>
  <si>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</si>
  <si>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</si>
  <si>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</si>
  <si>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</si>
  <si>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</si>
  <si>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</si>
  <si>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</si>
  <si>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</si>
  <si>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</si>
  <si>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</si>
  <si>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</si>
  <si>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</si>
  <si>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</si>
  <si>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</si>
  <si>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</si>
  <si>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</si>
  <si>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</si>
  <si>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</si>
  <si>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</si>
  <si>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</si>
  <si>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</si>
  <si>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</si>
  <si>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</si>
  <si>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</si>
  <si>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</si>
  <si>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</si>
  <si>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</si>
  <si>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</si>
  <si>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</si>
  <si>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</si>
  <si>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</si>
  <si>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</si>
  <si>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</si>
  <si>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</si>
  <si>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</si>
  <si>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</si>
  <si>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</si>
  <si>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</si>
  <si>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</si>
  <si>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</si>
  <si>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</si>
  <si>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</si>
  <si>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</si>
  <si>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</si>
  <si>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</si>
  <si>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</si>
  <si>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</si>
  <si>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</si>
  <si>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</si>
  <si>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</si>
  <si>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</si>
  <si>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</si>
  <si>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</si>
  <si>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</si>
  <si>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</si>
  <si>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</si>
  <si>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</si>
  <si>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</si>
  <si>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</si>
  <si>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</si>
  <si>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</si>
  <si>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</si>
  <si>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</si>
  <si>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</si>
  <si>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</si>
  <si>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</si>
  <si>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</si>
  <si>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</si>
  <si>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</si>
  <si>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</si>
  <si>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</si>
  <si>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</si>
  <si>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</si>
  <si>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</si>
  <si>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</si>
  <si>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</si>
  <si>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</si>
  <si>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</si>
  <si>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</si>
  <si>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</si>
  <si>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</si>
  <si>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</si>
  <si>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</si>
  <si>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</si>
  <si>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</si>
  <si>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</si>
  <si>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</si>
  <si>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</si>
  <si>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</si>
  <si>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</si>
  <si>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</si>
  <si>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</si>
  <si>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</si>
  <si>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</si>
  <si>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</si>
  <si>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</si>
  <si>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</si>
  <si>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</si>
  <si>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</si>
  <si>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</si>
  <si>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</si>
  <si>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</si>
  <si>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</si>
  <si>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</si>
  <si>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</si>
  <si>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</si>
  <si>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</si>
  <si>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</si>
  <si>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</si>
  <si>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</si>
  <si>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</si>
  <si>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</si>
  <si>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</si>
  <si>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</si>
  <si>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</si>
  <si>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</si>
  <si>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</si>
  <si>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</si>
  <si>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</si>
  <si>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</si>
  <si>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</si>
  <si>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</si>
  <si>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</si>
  <si>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</si>
  <si>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</si>
  <si>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</si>
  <si>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</si>
  <si>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</si>
  <si>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</si>
  <si>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</si>
  <si>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</si>
  <si>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</si>
  <si>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</si>
  <si>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</si>
  <si>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</si>
  <si>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</si>
  <si>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</si>
  <si>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</si>
  <si>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</si>
  <si>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</si>
  <si>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</si>
  <si>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</si>
  <si>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</si>
  <si>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</si>
  <si>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</si>
  <si>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</si>
  <si>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</si>
  <si>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</si>
  <si>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</si>
  <si>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</si>
  <si>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</si>
  <si>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</si>
  <si>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</si>
  <si>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</si>
  <si>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</si>
  <si>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</si>
  <si>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</si>
  <si>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</si>
  <si>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</si>
  <si>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</si>
  <si>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</si>
  <si>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</si>
  <si>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</si>
  <si>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</si>
  <si>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</si>
  <si>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</si>
  <si>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</si>
  <si>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</si>
  <si>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</si>
  <si>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</si>
  <si>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</si>
  <si>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</si>
  <si>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</si>
  <si>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</si>
  <si>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</si>
  <si>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</si>
  <si>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</si>
  <si>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</si>
  <si>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</si>
  <si>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</si>
  <si>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</si>
  <si>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</si>
  <si>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</si>
  <si>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</si>
  <si>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</si>
  <si>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</si>
  <si>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</si>
  <si>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</si>
  <si>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</si>
  <si>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</si>
  <si>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</si>
  <si>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</si>
  <si>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</si>
  <si>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</si>
  <si>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</si>
  <si>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</si>
  <si>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</si>
  <si>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</si>
  <si>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</si>
  <si>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</si>
  <si>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</si>
  <si>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</si>
  <si>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</si>
  <si>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</si>
  <si>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</si>
  <si>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</si>
  <si>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</si>
  <si>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</si>
  <si>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</si>
  <si>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</si>
  <si>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</si>
  <si>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</si>
  <si>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</si>
  <si>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</si>
  <si>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</si>
  <si>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</si>
  <si>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</si>
  <si>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</si>
  <si>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</si>
  <si>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</si>
  <si>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</si>
  <si>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</si>
  <si>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</si>
  <si>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</si>
  <si>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</si>
  <si>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</si>
  <si>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</si>
  <si>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</si>
  <si>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</si>
  <si>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</si>
  <si>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</si>
  <si>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</si>
  <si>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</si>
  <si>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</si>
  <si>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</si>
  <si>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</si>
  <si>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</si>
  <si>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</si>
  <si>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</si>
  <si>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</si>
  <si>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</si>
  <si>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</si>
  <si>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</si>
  <si>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</si>
  <si>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</si>
  <si>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</si>
  <si>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</si>
  <si>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</si>
  <si>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</si>
  <si>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</si>
  <si>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</si>
  <si>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</si>
  <si>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</si>
  <si>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</si>
  <si>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</si>
  <si>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</si>
  <si>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</si>
  <si>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</si>
  <si>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</si>
  <si>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</si>
  <si>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</si>
  <si>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</si>
  <si>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</si>
  <si>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</si>
  <si>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</si>
  <si>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</si>
  <si>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</si>
  <si>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</si>
  <si>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</si>
  <si>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</si>
  <si>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</si>
  <si>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</si>
  <si>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</si>
  <si>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</si>
  <si>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</si>
  <si>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</si>
  <si>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</si>
  <si>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</si>
  <si>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</si>
  <si>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</si>
  <si>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</si>
  <si>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</si>
  <si>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</si>
  <si>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</si>
  <si>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</si>
  <si>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</si>
  <si>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</si>
  <si>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</si>
  <si>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</si>
  <si>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</si>
  <si>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</si>
  <si>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</si>
  <si>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</si>
  <si>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</si>
  <si>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</si>
  <si>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</si>
  <si>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</si>
  <si>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</si>
  <si>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</si>
  <si>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</si>
  <si>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</si>
  <si>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</si>
  <si>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</si>
  <si>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</si>
  <si>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</si>
  <si>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</si>
  <si>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</si>
  <si>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</si>
  <si>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</si>
  <si>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</si>
  <si>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</si>
  <si>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</si>
  <si>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</si>
  <si>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</si>
  <si>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</si>
  <si>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</si>
  <si>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</si>
  <si>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</si>
  <si>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</si>
  <si>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</si>
  <si>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</si>
  <si>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</si>
  <si>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</si>
  <si>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</si>
  <si>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</si>
  <si>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</si>
  <si>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</si>
  <si>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</si>
  <si>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</si>
  <si>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</si>
  <si>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</si>
  <si>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</si>
  <si>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</si>
  <si>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</si>
  <si>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</si>
  <si>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</si>
  <si>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</si>
  <si>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</si>
  <si>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</si>
  <si>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</si>
  <si>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</si>
  <si>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</si>
  <si>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</si>
  <si>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</si>
  <si>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</si>
  <si>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</si>
  <si>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</si>
  <si>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</si>
  <si>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</si>
  <si>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</si>
  <si>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</si>
  <si>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</si>
  <si>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</si>
  <si>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</si>
  <si>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</si>
  <si>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</si>
  <si>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</si>
  <si>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</si>
  <si>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</si>
  <si>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</si>
  <si>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</si>
  <si>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</si>
  <si>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</si>
  <si>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</si>
  <si>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</si>
  <si>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</si>
  <si>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</si>
  <si>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</si>
  <si>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</si>
  <si>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</si>
  <si>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</si>
  <si>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</si>
  <si>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</si>
  <si>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</si>
  <si>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</si>
  <si>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</si>
  <si>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</si>
  <si>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</si>
  <si>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</si>
  <si>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</si>
  <si>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</si>
  <si>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</si>
  <si>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</si>
  <si>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</si>
  <si>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</si>
  <si>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</si>
  <si>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</si>
  <si>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</si>
  <si>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</si>
  <si>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</si>
  <si>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</si>
  <si>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</si>
  <si>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</si>
  <si>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</si>
  <si>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</si>
  <si>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</si>
  <si>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</si>
  <si>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</si>
  <si>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</si>
  <si>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</si>
  <si>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</si>
  <si>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</si>
  <si>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</si>
  <si>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</si>
  <si>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</si>
  <si>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</si>
  <si>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</si>
  <si>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</si>
  <si>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</si>
  <si>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</si>
  <si>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</si>
  <si>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</si>
  <si>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</si>
  <si>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</si>
  <si>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</si>
  <si>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</si>
  <si>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</si>
  <si>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</si>
  <si>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</si>
  <si>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</si>
  <si>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</si>
  <si>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</si>
  <si>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</si>
  <si>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</si>
  <si>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</si>
  <si>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</si>
  <si>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</si>
  <si>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</si>
  <si>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</si>
  <si>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</si>
  <si>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</si>
  <si>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</si>
  <si>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</si>
  <si>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</si>
  <si>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</si>
  <si>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</si>
  <si>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</si>
  <si>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</si>
  <si>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</si>
  <si>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</si>
  <si>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</si>
  <si>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</si>
  <si>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</si>
  <si>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</si>
  <si>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</si>
  <si>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</si>
  <si>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</si>
  <si>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</si>
  <si>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</si>
  <si>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</si>
  <si>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</si>
  <si>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</si>
  <si>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</si>
  <si>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</si>
  <si>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</si>
  <si>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</si>
  <si>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</si>
  <si>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</si>
  <si>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</si>
  <si>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</si>
  <si>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</si>
  <si>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</si>
  <si>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</si>
  <si>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</si>
  <si>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</si>
  <si>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</si>
  <si>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</si>
  <si>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</si>
  <si>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</si>
  <si>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</si>
  <si>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</si>
  <si>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</si>
  <si>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</si>
  <si>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</si>
  <si>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</si>
  <si>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</si>
  <si>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</si>
  <si>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</si>
  <si>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</si>
  <si>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</si>
  <si>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</si>
  <si>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</si>
  <si>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</si>
  <si>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</si>
  <si>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</si>
  <si>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</si>
  <si>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</si>
  <si>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</si>
  <si>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</si>
  <si>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</si>
  <si>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</si>
  <si>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</si>
  <si>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</si>
  <si>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</si>
  <si>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</si>
  <si>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</si>
  <si>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</si>
  <si>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</si>
  <si>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</si>
  <si>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</si>
  <si>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40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</si>
  <si>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</si>
  <si>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</si>
  <si>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</si>
  <si>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</si>
  <si>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</si>
  <si>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</si>
  <si>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</si>
  <si>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</si>
  <si>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</si>
  <si>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</si>
  <si>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</si>
  <si>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</si>
  <si>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</si>
  <si>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</si>
  <si>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</si>
  <si>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 xml:space="preserve"> team found power available at sceco meter and main door closed and owner not responding the call</t>
  </si>
  <si>
    <t>PCM-20251122-00001548</t>
  </si>
  <si>
    <t>site under night access due to Site located in deep desert &amp; dangerous area	and team will check by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</si>
</sst>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8" totalsRowShown="0" headerRowDxfId="157" dataDxfId="156" headerRowBorderDxfId="154" tableBorderDxfId="155" totalsRowBorderDxfId="153">
  <autoFilter ref="A1:CJ1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 totalsRowShown="0" headerRowDxfId="15" dataDxfId="14" headerRowBorderDxfId="12" tableBorderDxfId="13">
  <autoFilter ref="A1:L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321.26169884259434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45984.21012476852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45984.21012476852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45984.21012476852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45984.21012476852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45984.21012476852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45984.21012476852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45984.21012476852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45984.21012476852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45984.21012476852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45984.21012476852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45984.21012476852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45984.21012476852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45984.21012476852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45984.21012476852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45984.21012476852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45984.21012476852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45984.21012476852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45984.21012476852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45984.21012476852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45984.21012476852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45984.21012476852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45984.21012476852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45984.21012476852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45984.21012476852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45984.21012476852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45984.21012476852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45984.21012476852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45984.21012476852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45984.21012476852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45984.21012476852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45984.21012476852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45984.21012476852</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45984.21012476852</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0F35D207-BAC3-465E-8DB2-9B490B90C064}"/>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8"/>
  <sheetViews>
    <sheetView workbookViewId="0">
      <pane ySplit="1" topLeftCell="A11" activePane="bottomLeft" state="frozen"/>
      <selection pane="bottomLeft"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159.21028680555901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45984.21012476852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45984.21012476852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45984.21012476852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45984.21012476852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45984.21012476852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45984.21012476852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45984.21012476852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45984.21012476852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45984.21012476852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45984.21012476852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45984.21012476852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45984.21012476852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45984.21012476852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45984.21012476852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45984.21012476852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45984.21012476852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45984.21012476852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45984.21012476852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45984.21012476852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45984.21012476852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45984.21012476852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45984.21012476852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45984.21012476852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45984.21012476852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45984.21012476852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45984.21012476852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45984.21012476852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45984.21012476852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45984.21012476852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45984.21012476852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45984.21012476852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45984.21012476852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45984.21012476852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45984.21012476852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45984.21012476852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45984.21012476852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45984.21012476852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45984.21012476852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45984.21012476852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45984.21012476852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45984.21012476852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45984.21012476852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45984.21012476852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45984.21012476852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45984.21012476852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45984.21012476852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45984.21012476852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45984.21012476852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45984.21012476852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45984.21012476852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45984.21012476852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45984.21012476852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45984.21012476852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45984.21012476852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45984.21012476852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45984.21012476852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45984.21012476852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45984.21012476852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45984.21012476852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45984.21012476852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45984.21012476852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45984.21012476852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45984.21012476852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45984.21012476852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45984.21012476852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45984.21012476852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45984.21012476852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45984.21012476852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45984.21012476852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45984.21012476852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45984.21012476852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45984.21012476852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45984.21012476852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45984.21012476852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45984.21012476852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45984.21012476852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45984.21012476852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45984.21012476852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45984.21012476852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45984.21012476852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45984.21012476852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45984.21012476852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45984.21012476852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45984.21012476852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45984.21012476852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45984.21012476852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45984.21012476852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45984.21012476852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45984.21012476852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45984.21012476852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45984.21012476852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45984.21012476852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45984.21012476852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45984.21012476852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45984.21012476852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45984.21012476852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45984.21012476852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45984.21012476852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45984.21012476852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45984.21012476852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45984.21012476852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45984.21012476852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45984.21012476852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45984.21012476852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45984.21012476852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45984.21012476852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45984.21012476852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45984.21012476852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45984.21012476852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45984.21012476852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45984.21012476852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45984.21012476852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45984.21012476852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45984.21012476852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45984.21012476852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45984.21012476852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45984.21012476852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45984.21012476852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45984.21012476852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45984.21012476852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45984.21012476852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45984.21012476852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45984.21012476852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45984.21012476852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45984.21012476852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45984.21012476852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45984.21012476852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45984.21012476852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45984.21012476852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45984.21012476852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45984.21012476852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45984.21012476852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45984.21012476852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45984.21012476852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45984.21012476852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45984.21012476852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45984.21012476852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45984.21012476852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45984.21012476852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45984.21012476852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45984.21012476852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45984.21012476852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45984.21012476852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45984.21012476852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45984.21012476852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45984.21012476852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45984.21012476852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45984.21012476852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45984.21012476852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45984.21012476852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45984.21012476852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45984.21012476852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45984.21012476852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45984.21012476852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45984.21012476852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sheetData>
  <dataValidations count="2">
    <dataValidation allowBlank="1" showInputMessage="1" showErrorMessage="1" sqref="E1" xr:uid="{4D935161-CDD3-4592-B877-3FB59C99E142}"/>
    <dataValidation type="list" allowBlank="1" showInputMessage="1" showErrorMessage="1" sqref="E3:E1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45984.21012476852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45984.21012476852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45984.21012476852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45984.21012476852</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45984.21012476852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45984.21012476852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45984.21012476852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45984.21012476852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45984.21012476852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45984.21012476852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45984.21012476852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45984.21012476852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45984.21012476852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45984.21012476852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45984.21012476852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45984.21012476852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45984.21012476852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45984.21012476852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45984.21012476852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45984.21012476852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45984.21012476852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45984.21012476852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45984.21012476852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45984.21012476852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45984.21012476852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45984.21012476852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45984.21012476852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45984.21012476852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45984.21012476852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45984.21012476852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45984.21012476852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45984.21012476852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45984.21012476852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45984.21012476852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45984.21012476852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45984.21012476852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45984.21012476852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45984.21012476852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45984.21012476852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45984.21012476852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45984.21012476852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45984.21012476852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45984.21012476852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45984.21012476852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45984.21012476852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45984.21012476852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45984.21012476852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45984.21012476852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45984.21012476852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45984.21012476852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45984.21012476852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45984.21012476852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45984.21012476852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45984.21012476852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45984.21012476852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45984.21012476852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45984.21012476852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45984.21012476852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45984.21012476852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45984.21012476852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45984.21012476852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45984.21012476852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45984.21012476852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45984.21012476852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45984.21012476852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45984.21012476852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45984.21012476852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45984.21012476852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45984.21012476852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45984.21012476852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45984.21012476852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45984.21012476852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45984.21012476852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45984.21012476852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45984.21012476852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45984.21012476852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45984.21012476852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45984.21012476852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45984.21012476852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45984.21012476852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45984.21012476852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45984.21012476852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45984.21012476852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45984.21012476852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45984.21012476852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45984.21012476852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45984.21012476852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45984.21012476852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45984.21012476852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45984.21012476852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45984.21012476852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45984.21012476852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45984.21012476852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45984.21012476852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45984.21012476852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45984.21012476852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45984.21012476852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45984.21012476852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45984.21012476852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45984.21012476852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45984.21012476852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45984.21012476852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45984.21012476852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45984.21012476852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45984.21012476852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45984.21012476852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45984.21012476852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45984.21012476852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45984.21012476852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45984.21012476852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45984.21012476852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45984.21012476852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45984.21012476852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45984.21012476852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45984.21012476852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45984.21012476852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45984.21012476852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45984.21012476852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45984.21012476852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45984.21012476852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45984.21012476852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45984.21012476852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45984.21012476852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45984.21012476852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45984.21012476852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45984.21012476852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45984.21012476852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45984.21012476852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45984.21012476852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45984.21012476852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45984.21012476852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45984.21012476852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45984.21012476852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45984.21012476852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45984.21012476852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45984.21012476852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45984.21012476852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45984.21012476852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45984.21012476852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45984.21012476852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45984.21012476852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45984.21012476852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45984.21012476852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45984.21012476852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45984.21012476852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45984.21012476852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45984.21012476852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45984.21012476852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45984.21012476852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45984.21012476852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45984.21012476852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45984.21012476852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45984.21012476852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45984.21012476852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45984.21012476852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45984.21012476852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45984.21012476852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45984.21012476852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45984.21012476852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45984.21012476852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45984.21012476852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45984.21012476852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45984.21012476852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45984.21012476852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45984.21012476852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45984.21012476852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45984.21012476852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45984.21012476852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45984.21012476852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45984.21012476852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45984.21012476852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45984.21012476852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45984.21012476852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45984.21012476852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45984.21012476852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45984.21012476852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45984.21012476852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45984.21012476852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45984.21012476852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45984.21012476852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45984.21012476852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45984.21012476852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45984.21012476852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45984.21012476852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45984.21012476852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45984.21012476852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45984.21012476852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45984.21012476852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45984.21012476852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45984.21012476852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45984.21012476852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45984.21012476852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45984.21012476852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45984.21012476852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45984.21012476852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45984.21012476852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45984.21012476852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45984.21012476852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45984.21012476852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45984.21012476852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45984.21012476852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45984.21012476852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45984.21012476852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45984.21012476852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45984.21012476852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45984.21012476852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45984.21012476852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45984.21012476852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45984.21012476852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45984.21012476852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45984.21012476852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45984.21012476852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45984.21012476852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45984.21012476852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45984.21012476852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45984.21012476852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45984.21012476852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45984.21012476852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45984.21012476852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45984.21012476852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45984.21012476852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45984.21012476852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45984.21012476852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45984.21012476852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45984.21012476852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45984.21012476852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45984.21012476852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45984.21012476852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45984.21012476852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45984.21012476852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45984.21012476852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45984.21012476852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45984.21012476852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45984.21012476852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45984.21012476852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45984.21012476852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45984.21012476852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45984.21012476852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45984.21012476852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45984.21012476852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45984.21012476852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45984.21012476852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45984.21012476852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45984.21012476852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45984.21012476852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45984.21012476852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45984.21012476852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45984.21012476852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45984.21012476852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45984.21012476852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45984.21012476852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45984.21012476852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45984.21012476852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45984.21012476852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45984.21012476852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45984.21012476852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45984.21012476852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45984.21012476852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45984.21012476852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45984.21012476852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45984.21012476852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45984.21012476852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45984.21012476852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45984.21012476852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45984.21012476852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45984.21012476852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45984.21012476852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45984.21012476852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45984.21012476852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45984.21012476852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45984.21012476852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45984.21012476852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45984.21012476852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45984.21012476852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45984.21012476852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45984.21012476852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45984.21012476852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45984.21012476852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45984.21012476852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45984.21012476852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45984.21012476852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45984.21012476852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45984.21012476852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45984.21012476852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45984.21012476852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45984.21012476852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45984.21012476852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45984.21012476852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45984.21012476852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45984.21012476852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45984.21012476852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45984.21012476852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45984.21012476852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45984.21012476852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45984.21012476852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45984.21012476852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45984.21012476852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45984.21012476852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45984.21012476852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45984.21012476852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45984.21012476852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45984.21012476852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45984.21012476852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45984.21012476852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45984.21012476852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45984.21012476852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45984.21012476852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45984.21012476852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45984.21012476852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45984.21012476852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45984.21012476852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45984.21012476852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45984.21012476852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45984.21012476852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45984.21012476852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45984.21012476852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45984.21012476852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45984.21012476852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45984.21012476852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45984.21012476852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45984.21012476852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45984.21012476852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45984.21012476852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45984.21012476852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45984.21012476852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45984.21012476852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45984.21012476852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45984.21012476852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45984.21012476852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45984.21012476852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45984.21012476852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45984.21012476852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45984.21012476852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45984.21012476852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45984.21012476852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45984.21012476852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45984.21012476852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45984.21012476852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45984.21012476852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45984.21012476852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45984.21012476852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45984.21012476852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45984.21012476852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45984.21012476852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45984.21012476852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45984.21012476852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45984.21012476852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45984.21012476852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45984.21012476852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45984.21012476852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45984.21012476852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45984.21012476852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45984.21012476852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45984.21012476852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45984.21012476852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45984.21012476852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45984.21012476852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45984.21012476852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45984.21012476852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45984.21012476852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45984.21012476852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45984.21012476852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45984.21012476852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45984.21012476852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45984.21012476852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45984.21012476852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45984.21012476852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45984.21012476852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45984.21012476852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45984.21012476852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45984.21012476852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45984.21012476852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45984.21012476852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45984.21012476852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45984.21012476852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45984.21012476852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45984.21012476852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45984.21012476852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45984.21012476852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45984.21012476852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45984.21012476852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45984.21012476852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45984.21012476852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45984.21012476852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45984.21012476852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45984.21012476852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45984.21012476852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45984.21012476852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45984.21012476852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45984.21012476852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45984.21012476852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45984.21012476852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45984.21012476852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45984.21012476852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45984.21012476852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45984.21012476852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45984.21012476852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45984.21012476852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45984.21012476852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45984.21012476852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45984.21012476852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45984.21012476852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45984.21012476852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45984.21012476852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45984.21012476852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45984.21012476852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45984.21012476852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45984.21012476852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45984.21012476852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45984.21012476852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45984.21012476852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45984.21012476852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45984.21012476852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45984.21012476852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45984.21012476852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45984.21012476852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45984.21012476852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45984.21012476852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45984.21012476852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45984.21012476852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45984.21012476852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45984.21012476852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45984.21012476852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45984.21012476852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45984.21012476852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45984.21012476852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45984.21012476852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45984.21012476852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45984.21012476852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45984.21012476852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45984.21012476852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45984.21012476852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45984.21012476852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45984.21012476852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45984.21012476852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45984.21012476852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45984.21012476852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45984.21012476852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45984.21012476852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45984.21012476852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45984.21012476852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45984.21012476852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45984.21012476852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45984.21012476852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45984.21012476852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45984.21012476852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45984.21012476852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45984.21012476852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45984.21012476852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45984.21012476852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45984.21012476852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45984.21012476852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45984.21012476852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45984.21012476852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45984.21012476852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45984.21012476852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45984.21012476852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45984.21012476852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45984.21012476852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45984.21012476852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45984.21012476852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45984.21012476852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45984.21012476852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45984.21012476852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45984.21012476852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45984.21012476852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45984.21012476852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45984.21012476852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45984.21012476852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45984.21012476852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45984.21012476852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45984.21012476852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45984.21012476852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45984.21012476852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45984.21012476852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45984.21012476852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45984.21012476852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45984.21012476852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45984.21012476852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45984.21012476852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45984.21012476852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45984.21012476852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45984.21012476852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45984.21012476852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45984.21012476852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45984.21012476852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45984.21012476852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45984.21012476852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45984.21012476852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45984.21012476852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45984.21012476852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45984.21012476852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45984.21012476852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45984.21012476852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45984.21012476852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45984.21012476852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45984.21012476852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45984.21012476852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45984.21012476852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45984.21012476852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45984.21012476852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45984.21012476852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45984.21012476852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45984.21012476852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45984.21012476852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45984.21012476852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45984.21012476852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45984.21012476852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45984.21012476852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45984.21012476852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45984.21012476852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45984.21012476852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45984.21012476852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45984.21012476852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45984.21012476852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45984.21012476852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45984.21012476852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45984.21012476852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45984.21012476852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45984.21012476852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45984.21012476852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45984.21012476852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45984.21012476852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45984.21012476852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45984.21012476852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45984.21012476852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45984.21012476852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45984.21012476852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45984.21012476852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45984.21012476852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45984.21012476852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45984.21012476852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45984.21012476852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45984.21012476852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45984.21012476852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45984.21012476852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45984.21012476852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45984.21012476852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45984.21012476852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45984.21012476852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45984.21012476852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45984.21012476852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45984.21012476852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45984.21012476852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45984.21012476852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45984.21012476852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45984.21012476852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45984.21012476852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45984.21012476852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45984.21012476852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45984.21012476852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45984.21012476852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45984.21012476852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45984.21012476852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45984.21012476852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45984.21012476852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45984.21012476852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45984.21012476852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45984.21012476852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45984.21012476852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45984.21012476852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45984.21012476852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45984.21012476852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45984.21012476852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45984.21012476852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45984.21012476852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45984.21012476852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45984.21012476852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45984.21012476852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45984.21012476852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45984.21012476852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45984.21012476852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45984.21012476852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45984.21012476852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45984.21012476852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45984.21012476852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45984.21012476852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45984.21012476852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45984.21012476852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45984.21012476852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45984.21012476852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45984.21012476852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45984.21012476852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45984.21012476852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45984.21012476852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45984.21012476852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45984.21012476852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45984.21012476852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45984.21012476852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45984.21012476852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45984.21012476852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45984.21012476852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45984.21012476852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45984.21012476852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45984.21012476852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45984.21012476852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45984.21012476852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45984.21012476852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45984.21012476852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45984.21012476852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45984.21012476852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45984.21012476852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45984.21012476852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45984.21012476852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45984.21012476852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45984.21012476852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45984.21012476852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45984.21012476852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45984.21012476852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45984.21012476852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45984.21012476852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45984.21012476852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45984.21012476852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45984.21012476852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45984.21012476852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45984.21012476852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45984.21012476852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45984.21012476852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45984.21012476852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45984.21012476852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45984.21012476852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45984.21012476852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45984.21012476852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45984.21012476852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45984.21012476852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45984.21012476852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45984.21012476852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45984.21012476852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45984.21012476852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45984.21012476852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45984.21012476852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45984.21012476852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45984.21012476852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45984.21012476852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45984.21012476852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45984.21012476852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45984.21012476852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45984.21012476852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45984.21012476852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45984.21012476852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45984.21012476852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45984.21012476852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45984.21012476852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45984.21012476852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45984.21012476852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45984.21012476852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45984.21012476852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45984.21012476852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45984.21012476852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45984.21012476852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45984.21012476852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45984.21012476852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45984.21012476852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45984.21012476852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45984.21012476852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45984.21012476852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45984.21012476852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45984.21012476852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45984.21012476852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45984.21012476852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45984.21012476852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45984.21012476852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45984.21012476852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45984.21012476852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45984.21012476852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45984.21012476852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45984.21012476852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45984.21012476852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45984.21012476852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45984.21012476852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45984.21012476852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45984.21012476852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45984.21012476852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45984.21012476852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45984.21012476852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45984.21012476852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45984.21012476852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45984.21012476852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45984.21012476852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45984.21012476852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45984.21012476852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45984.21012476852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45984.21012476852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45984.21012476852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45984.21012476852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45984.21012476852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45984.21012476852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45984.21012476852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45984.21012476852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45984.21012476852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45984.21012476852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45984.21012476852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45984.21012476852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45984.21012476852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45984.21012476852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45984.21012476852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45984.21012476852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45984.21012476852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45984.21012476852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45984.21012476852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45984.21012476852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45984.21012476852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45984.21012476852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45984.21012476852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45984.21012476852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45984.21012476852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45984.21012476852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45984.21012476852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45984.21012476852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45984.21012476852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45984.21012476852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45984.21012476852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45984.21012476852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45984.21012476852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45984.21012476852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45984.21012476852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45984.21012476852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45984.21012476852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45984.21012476852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45984.21012476852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45984.21012476852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45984.21012476852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45984.21012476852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45984.21012476852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45984.21012476852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45984.21012476852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45984.21012476852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45984.21012476852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45984.21012476852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45984.21012476852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45984.21012476852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45984.21012476852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45984.21012476852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45984.21012476852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45984.21012476852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45984.21012476852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45984.21012476852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45984.21012476852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45984.21012476852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45984.21012476852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45984.21012476852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45984.21012476852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45984.21012476852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45984.21012476852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45984.21012476852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45984.21012476852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45984.21012476852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45984.21012476852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45984.21012476852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45984.21012476852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45984.21012476852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45984.21012476852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45984.21012476852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45984.21012476852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45984.21012476852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45984.21012476852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45984.21012476852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45984.21012476852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45984.21012476852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45984.21012476852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45984.21012476852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45984.21012476852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45984.21012476852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45984.21012476852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45984.21012476852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45984.21012476852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45984.21012476852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45984.21012476852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45984.21012476852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45984.21012476852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45984.21012476852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45984.21012476852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45984.21012476852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45984.21012476852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45984.21012476852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45984.21012476852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45984.21012476852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45984.21012476852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45984.21012476852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45984.21012476852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45984.21012476852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45984.21012476852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45984.21012476852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45984.21012476852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45984.21012476852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45984.21012476852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45984.21012476852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45984.21012476852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45984.21012476852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45984.21012476852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45984.21012476852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45984.21012476852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45984.21012476852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45984.21012476852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45984.21012476852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45984.21012476852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45984.21012476852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45984.21012476852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45984.21012476852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45984.21012476852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45984.21012476852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45984.21012476852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45984.21012476852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45984.21012476852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45984.21012476852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45984.21012476852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45984.21012476852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45984.21012476852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45984.21012476852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45984.21012476852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45984.21012476852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45984.21012476852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45984.21012476852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45984.21012476852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45984.21012476852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45984.21012476852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45984.21012476852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45984.21012476852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45984.21012476852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45984.21012476852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45984.21012476852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45984.21012476852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45984.21012476852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45984.21012476852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45984.21012476852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45984.21012476852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45984.21012476852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45984.21012476852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45984.21012476852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45984.21012476852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45984.21012476852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45984.21012476852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45984.21012476852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45984.21012476852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45984.21012476852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45984.21012476852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45984.21012476852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45984.21012476852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45984.21012476852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45984.21012476852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45984.21012476852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45984.21012476852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45984.21012476852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45984.21012476852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45984.21012476852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45984.21012476852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45984.21012476852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45984.21012476852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45984.21012476852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45984.21012476852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45984.21012476852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45984.21012476852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45984.21012476852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45984.21012476852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45984.21012476852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45984.21012476852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45984.21012476852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45984.21012476852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45984.21012476852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45984.21012476852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45984.21012476852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45984.21012476852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45984.21012476852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45984.21012476852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45984.21012476852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45984.21012476852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45984.21012476852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45984.21012476852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45984.21012476852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45984.21012476852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45984.21012476852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45984.21012476852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45984.21012476852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45984.21012476852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45984.21012476852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45984.21012476852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45984.21012476852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45984.21012476852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45984.21012476852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45984.21012476852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45984.21012476852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45984.21012476852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45984.21012476852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45984.21012476852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45984.21012476852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45984.21012476852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45984.21012476852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45984.21012476852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45984.21012476852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45984.21012476852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45984.21012476852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45984.21012476852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45984.21012476852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45984.21012476852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45984.21012476852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45984.21012476852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45984.21012476852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45984.21012476852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45984.21012476852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45984.21012476852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45984.21012476852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45984.21012476852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45984.21012476852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45984.21012476852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45984.21012476852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45984.21012476852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45984.21012476852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45984.21012476852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45984.21012476852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45984.21012476852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45984.21012476852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45984.21012476852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45984.21012476852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45984.21012476852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45984.21012476852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45984.21012476852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45984.21012476852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45984.21012476852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45984.21012476852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45984.21012476852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45984.21012476852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45984.21012476852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45984.21012476852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45984.21012476852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45984.21012476852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45984.21012476852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45984.21012476852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45984.21012476852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45984.21012476852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45984.21012476852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45984.21012476852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45984.21012476852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45984.21012476852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45984.21012476852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45984.21012476852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45984.21012476852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45984.21012476852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45984.21012476852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45984.21012476852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45984.21012476852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45984.21012476852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45984.21012476852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45984.21012476852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45984.21012476852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45984.21012476852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45984.21012476852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45984.21012476852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45984.21012476852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45984.21012476852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45984.21012476852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45984.21012476852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45984.21012476852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45984.21012476852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45984.21012476852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45984.21012476852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45984.21012476852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45984.21012476852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45984.21012476852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45984.21012476852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45984.21012476852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45984.21012476852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45984.21012476852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45984.21012476852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45984.21012476852</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280.72940717592428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0.47061087963083992</v>
      </c>
      <c r="H3" s="95">
        <v>45983.723113425927</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1</v>
      </c>
      <c r="D4" s="91" t="s">
        <v>38804</v>
      </c>
      <c r="E4" s="94" t="s">
        <v>39021</v>
      </c>
      <c r="F4" s="95"/>
      <c r="G4" s="96">
        <f ca="1">IFERROR(NOW()-F4,"")</f>
        <v>45984.21012476852</v>
      </c>
      <c r="H4" s="95">
        <v>45983.94866898148</v>
      </c>
      <c r="I4" s="113" t="str">
        <f>IFERROR(VLOOKUP(D4,DB!A:F,6,0),"")</f>
        <v>Sceco</v>
      </c>
      <c r="J4" s="113" t="str">
        <f>IFERROR(VLOOKUP(D4,DB!A:G,7,0),"")</f>
        <v>In progress</v>
      </c>
      <c r="K4" s="97" t="s">
        <v>39110</v>
      </c>
      <c r="L4" s="91" t="str">
        <f>IFERROR(VLOOKUP(D4,DB!A:I,9,0),"")</f>
        <v>Latis</v>
      </c>
    </row>
    <row r="5" spans="1:16" ht="15" customHeight="1">
      <c r="A5" s="113" t="s">
        <v>39111</v>
      </c>
      <c r="B5" s="113" t="str">
        <f>IFERROR(VLOOKUP(D5,DB!A:K,11,0),"")</f>
        <v>R4</v>
      </c>
      <c r="C5" s="93">
        <v>10</v>
      </c>
      <c r="D5" s="91" t="s">
        <v>28464</v>
      </c>
      <c r="E5" s="94" t="s">
        <v>39100</v>
      </c>
      <c r="F5" s="95">
        <v>45984.162499999999</v>
      </c>
      <c r="G5" s="96">
        <f ca="1">IFERROR(NOW()-F5,"")</f>
        <v>4.7624768521927763E-2</v>
      </c>
      <c r="H5" s="95">
        <v>45983.94866898148</v>
      </c>
      <c r="I5" s="113" t="str">
        <f>IFERROR(VLOOKUP(D5,DB!A:F,6,0),"")</f>
        <v>SCECO+STB</v>
      </c>
      <c r="J5" s="113" t="str">
        <f>IFERROR(VLOOKUP(D5,DB!A:G,7,0),"")</f>
        <v>Weak</v>
      </c>
      <c r="K5" s="156" t="s">
        <v>39112</v>
      </c>
      <c r="L5" s="91" t="str">
        <f>IFERROR(VLOOKUP(D5,DB!A:I,9,0),"")</f>
        <v>Latis</v>
      </c>
    </row>
    <row r="6" spans="1:16" ht="15" customHeight="1">
      <c r="A6" s="113"/>
      <c r="B6" s="113" t="str">
        <f>IFERROR(VLOOKUP(D6,DB!A:K,11,0),"")</f>
        <v/>
      </c>
      <c r="C6" s="93"/>
      <c r="D6" s="91" t="s">
        <v>39113</v>
      </c>
      <c r="E6" s="94"/>
      <c r="F6" s="95"/>
      <c r="G6" s="96">
        <f ca="1">IFERROR(NOW()-F6,"")</f>
        <v>45984.21012476852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45984.21012476852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45984.21012476852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45984.21012476852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45984.21012476852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45984.21012476852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45984.21012476852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45984.21012476852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45984.21012476852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45984.21012476852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45984.21012476852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45984.21012476852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45984.21012476852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45984.21012476852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45984.21012476852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45984.21012476852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45984.21012476852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45984.21012476852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45984.21012476852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45984.21012476852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45984.21012476852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45984.21012476852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45984.21012476852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45984.21012476852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45984.21012476852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45984.21012476852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45984.21012476852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45984.21012476852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45984.21012476852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45984.21012476852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45984.21012476852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45984.21012476852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45984.21012476852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45984.21012476852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45984.21012476852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45984.21012476852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45984.21012476852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45984.21012476852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45984.21012476852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45984.21012476852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45984.21012476852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45984.21012476852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45984.21012476852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45984.21012476852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45984.21012476852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45984.21012476852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45984.21012476852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45984.21012476852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45984.21012476852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45984.21012476852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45984.21012476852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45984.21012476852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45984.21012476852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45984.21012476852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45984.21012476852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45984.21012476852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45984.21012476852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45984.21012476852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45984.21012476852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45984.21012476852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45984.21012476852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45984.21012476852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45984.21012476852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45984.21012476852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45984.21012476852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45984.21012476852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45984.21012476852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45984.21012476852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45984.21012476852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45984.21012476852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45984.21012476852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45984.21012476852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45984.21012476852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45984.21012476852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45984.21012476852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45984.21012476852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45984.21012476852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45984.21012476852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45984.21012476852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45984.21012476852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45984.21012476852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45984.21012476852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45984.21012476852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45984.21012476852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45984.21012476852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45984.21012476852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45984.21012476852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45984.21012476852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45984.21012476852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45984.21012476852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45984.21012476852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45984.21012476852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45984.21012476852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45984.21012476852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45984.21012476852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45984.21012476852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45984.21012476852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45984.21012476852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45984.21012476852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45984.21012476852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45984.21012476852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45984.21012476852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45984.21012476852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45984.21012476852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45984.21012476852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45984.21012476852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45984.21012476852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45984.21012476852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45984.21012476852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45984.21012476852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45984.21012476852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45984.21012476852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45984.21012476852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45984.21012476852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45984.21012476852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45984.21012476852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45984.21012476852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45984.21012476852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45984.21012476852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45984.21012476852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45984.21012476852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45984.21012476852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45984.21012476852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45984.21012476852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45984.21012476852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45984.21012476852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45984.21012476852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45984.21012476852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45984.21012476852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45984.21012476852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45984.21012476852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45984.21012476852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45984.21012476852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45984.21012476852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45984.21012476852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45984.21012476852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45984.21012476852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45984.21012476852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45984.21012476852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45984.21012476852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45984.21012476852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45984.21012476852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45984.21012476852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45984.21012476852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45984.21012476852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45984.21012476852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45984.21012476852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45984.21012476852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45984.21012476852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45984.21012476852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45984.21012476852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45984.21012476852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45984.21012476852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45984.21012476852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45984.21012476852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45984.21012476852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45984.21012476852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45984.21012476852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45984.21012476852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45984.21012476852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45984.21012476852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45984.21012476852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45984.21012476852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45984.21012476852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45984.21012476852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45984.21012476852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45984.21012476852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45984.21012476852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45984.21012476852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45984.21012476852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45984.21012476852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45984.21012476852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45984.21012476852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45984.21012476852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45984.21012476852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45984.21012476852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45984.21012476852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45984.21012476852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45984.21012476852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45984.21012476852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45984.21012476852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45984.21012476852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45984.21012476852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45984.21012476852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45984.21012476852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45984.21012476852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45984.21012476852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45984.21012476852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45984.21012476852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45984.21012476852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45984.21012476852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45984.21012476852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45984.21012476852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45984.21012476852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45984.21012476852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45984.21012476852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45984.21012476852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45984.21012476852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45984.21012476852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45984.21012476852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45984.21012476852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45984.21012476852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45984.21012476852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45984.21012476852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45984.21012476852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45984.21012476852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45984.21012476852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45984.21012476852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45984.21012476852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45984.21012476852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45984.21012476852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45984.21012476852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45984.21012476852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45984.21012476852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45984.21012476852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45984.21012476852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45984.21012476852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45984.21012476852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45984.21012476852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45984.21012476852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45984.21012476852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45984.21012476852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45984.21012476852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45984.21012476852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45984.21012476852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45984.21012476852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45984.21012476852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45984.21012476852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45984.21012476852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45984.21012476852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45984.21012476852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45984.21012476852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45984.21012476852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45984.21012476852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45984.21012476852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45984.21012476852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45984.21012476852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45984.21012476852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45984.21012476852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45984.21012476852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45984.21012476852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45984.21012476852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45984.21012476852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45984.21012476852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45984.21012476852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45984.21012476852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45984.21012476852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45984.21012476852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45984.21012476852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45984.21012476852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45984.21012476852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45984.21012476852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45984.21012476852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45984.21012476852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45984.21012476852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45984.21012476852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45984.21012476852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45984.21012476852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45984.21012476852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45984.21012476852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45984.21012476852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45984.21012476852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45984.21012476852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45984.21012476852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45984.21012476852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45984.21012476852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45984.21012476852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45984.21012476852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45984.21012476852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45984.21012476852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45984.21012476852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45984.21012476852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45984.21012476852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45984.21012476852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45984.21012476852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45984.21012476852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45984.21012476852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45984.21012476852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45984.21012476852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45984.21012476852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45984.21012476852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45984.21012476852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45984.21012476852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45984.21012476852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45984.21012476852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45984.21012476852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45984.21012476852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45984.21012476852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45984.21012476852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45984.21012476852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45984.21012476852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45984.21012476852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45984.21012476852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45984.21012476852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45984.21012476852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45984.21012476852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45984.21012476852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45984.21012476852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45984.21012476852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45984.21012476852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45984.21012476852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45984.21012476852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45984.21012476852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45984.21012476852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45984.21012476852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45984.21012476852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45984.21012476852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45984.21012476852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45984.21012476852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45984.21012476852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45984.21012476852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45984.21012476852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45984.21012476852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45984.21012476852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45984.21012476852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45984.21012476852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45984.21012476852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45984.21012476852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45984.21012476852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45984.21012476852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45984.21012476852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45984.21012476852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45984.21012476852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45984.21012476852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45984.21012476852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45984.21012476852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45984.21012476852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45984.21012476852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45984.21012476852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45984.21012476852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45984.21012476852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45984.21012476852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45984.21012476852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45984.21012476852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45984.21012476852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45984.21012476852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45984.21012476852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45984.21012476852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45984.21012476852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45984.21012476852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45984.21012476852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45984.21012476852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45984.21012476852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45984.21012476852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45984.21012476852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45984.21012476852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45984.21012476852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45984.21012476852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45984.21012476852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45984.21012476852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45984.21012476852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45984.21012476852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45984.21012476852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45984.21012476852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45984.21012476852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45984.21012476852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45984.21012476852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45984.21012476852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45984.21012476852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45984.21012476852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45984.21012476852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45984.21012476852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45984.21012476852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45984.21012476852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45984.21012476852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45984.21012476852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45984.21012476852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45984.21012476852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45984.21012476852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45984.21012476852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45984.21012476852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45984.21012476852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45984.21012476852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45984.21012476852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45984.21012476852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45984.21012476852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45984.21012476852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45984.21012476852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45984.21012476852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45984.21012476852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45984.21012476852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45984.21012476852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45984.21012476852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45984.21012476852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45984.21012476852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45984.21012476852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45984.21012476852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45984.21012476852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45984.21012476852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45984.21012476852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45984.21012476852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45984.21012476852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45984.21012476852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45984.21012476852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45984.21012476852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45984.21012476852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45984.21012476852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45984.21012476852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45984.21012476852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45984.21012476852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45984.21012476852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45984.21012476852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45984.21012476852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45984.21012476852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45984.21012476852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45984.21012476852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45984.21012476852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45984.21012476852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45984.21012476852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45984.21012476852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45984.21012476852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45984.21012476852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45984.21012476852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45984.21012476852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45984.21012476852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45984.21012476852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45984.21012476852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45984.21012476852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45984.21012476852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45984.21012476852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45984.21012476852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45984.21012476852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45984.21012476852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45984.21012476852</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92.378064583332161</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58.021247453703836</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35.549013657408068</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6.695321527782653</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2.8368261574069038</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09" t="s">
        <v>39125</v>
      </c>
      <c r="G7" s="111" t="str">
        <f ca="1">IFERROR(NOW()-F7,"")</f>
        <v/>
      </c>
      <c r="H7" s="128">
        <v>45983.834201388891</v>
      </c>
      <c r="I7" s="109" t="str">
        <f>IFERROR(VLOOKUP(D7,DB!A:F,6,0),"")</f>
        <v>SCECO</v>
      </c>
      <c r="J7" s="109" t="str">
        <f>IFERROR(VLOOKUP(D7,DB!A:G,7,0),"")</f>
        <v>Dead</v>
      </c>
      <c r="K7" s="109" t="s">
        <v>39126</v>
      </c>
      <c r="L7" s="109" t="str">
        <f>IFERROR(VLOOKUP(D7,DB!A:I,9,0),"")</f>
        <v>Latis</v>
      </c>
    </row>
    <row r="8" spans="1:13">
      <c r="A8" s="109" t="s">
        <v>39127</v>
      </c>
      <c r="B8" s="109" t="str">
        <f>IFERROR(VLOOKUP(D8,DB!A:K,11,0),"")</f>
        <v>R5</v>
      </c>
      <c r="C8" s="109">
        <v>1</v>
      </c>
      <c r="D8" s="109" t="s">
        <v>33303</v>
      </c>
      <c r="E8" s="109" t="s">
        <v>39021</v>
      </c>
      <c r="F8" s="109" t="s">
        <v>39125</v>
      </c>
      <c r="G8" s="111" t="str">
        <f ca="1">IFERROR(NOW()-F8,"")</f>
        <v/>
      </c>
      <c r="H8" s="128">
        <v>45984.140601851854</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45984.21012476852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45984.21012476852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45984.21012476852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45984.21012476852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45984.21012476852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45984.21012476852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45984.21012476852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45984.21012476852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45984.21012476852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45984.21012476852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45984.21012476852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45984.21012476852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45984.21012476852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45984.21012476852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45984.21012476852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45984.21012476852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45984.21012476852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45984.21012476852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45984.21012476852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45984.21012476852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45984.21012476852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45984.21012476852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45984.21012476852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45984.21012476852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45984.21012476852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45984.21012476852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45984.21012476852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45984.21012476852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45984.21012476852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45984.21012476852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45984.21012476852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45984.21012476852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45984.21012476852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45984.21012476852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45984.21012476852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45984.21012476852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45984.21012476852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45984.21012476852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45984.21012476852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45984.21012476852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45984.21012476852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45984.21012476852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45984.21012476852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45984.21012476852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45984.21012476852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45984.21012476852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45984.21012476852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45984.21012476852</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45984.21012476852</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45984.21012476852</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45984.21012476852</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45984.21012476852</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45984.21012476852</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45984.21012476852</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45984.21012476852</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45984.21012476852</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45984.21012476852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45984.21012476852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45984.21012476852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45984.21012476852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45984.21012476852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45984.21012476852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45984.21012476852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45984.21012476852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45984.21012476852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45984.21012476852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45984.21012476852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45984.21012476852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45984.21012476852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45984.21012476852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45984.21012476852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45984.21012476852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45984.21012476852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45984.21012476852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45984.21012476852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45984.21012476852</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8"/>
  <sheetViews>
    <sheetView workbookViewId="0">
      <selection activeCell="K9" sqref="K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2</v>
      </c>
      <c r="D2" s="151" t="s">
        <v>38968</v>
      </c>
      <c r="E2" s="109" t="s">
        <v>39021</v>
      </c>
      <c r="F2" s="121">
        <v>45983.943680555552</v>
      </c>
      <c r="G2" s="104">
        <f t="shared" ref="G2:G9" ca="1" si="0">IFERROR(NOW()-F2,"-")</f>
        <v>0.26644421296805376</v>
      </c>
      <c r="H2" s="121">
        <v>45983.922696759262</v>
      </c>
      <c r="I2" s="119" t="str">
        <f>IFERROR(VLOOKUP(D2,DB!A:F,6,0),"")</f>
        <v>Generator-SG</v>
      </c>
      <c r="J2" s="119" t="str">
        <f>IFERROR(VLOOKUP(D2,DB!A:G,7,0),"")</f>
        <v>Vandalized</v>
      </c>
      <c r="K2" s="122" t="s">
        <v>39130</v>
      </c>
      <c r="L2" s="123" t="str">
        <f>IFERROR(VLOOKUP(D2,DB!A:I,9,0),"")</f>
        <v>Latis</v>
      </c>
    </row>
    <row r="3" spans="1:16382" ht="31.5" customHeight="1">
      <c r="A3" s="118"/>
      <c r="B3" s="119" t="str">
        <f>IFERROR(VLOOKUP(D3,DB!A:K,11,0),"")</f>
        <v/>
      </c>
      <c r="C3" s="120"/>
      <c r="D3" s="119"/>
      <c r="E3" s="109"/>
      <c r="F3" s="121"/>
      <c r="G3" s="104">
        <f t="shared" ca="1" si="0"/>
        <v>45984.21012476852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49"/>
      <c r="E4" s="109"/>
      <c r="F4" s="121"/>
      <c r="G4" s="104">
        <f t="shared" ca="1" si="0"/>
        <v>45984.21012476852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45984.21012476852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45984.21012476852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45984.21012476852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45984.21012476852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45984.21012476852</v>
      </c>
      <c r="H9" s="121"/>
      <c r="I9" s="119" t="str">
        <f>IFERROR(VLOOKUP(D9,DB!A:F,6,0),"")</f>
        <v/>
      </c>
      <c r="J9" s="119" t="str">
        <f>IFERROR(VLOOKUP(D9,DB!A:G,7,0),"")</f>
        <v/>
      </c>
      <c r="K9" s="122"/>
      <c r="L9" s="123" t="str">
        <f>IFERROR(VLOOKUP(D9,DB!A:I,9,0),"")</f>
        <v/>
      </c>
    </row>
    <row r="10" spans="1:16382" ht="31.5" customHeight="1">
      <c r="A10" s="150"/>
      <c r="B10" s="151" t="str">
        <f>IFERROR(VLOOKUP(D10,DB!A:K,11,0),"")</f>
        <v/>
      </c>
      <c r="C10" s="152"/>
      <c r="D10" s="151"/>
      <c r="E10" s="109"/>
      <c r="F10" s="153"/>
      <c r="G10" s="75">
        <f ca="1">IFERROR(NOW()-F10,"-")</f>
        <v>45984.21012476852</v>
      </c>
      <c r="H10" s="153"/>
      <c r="I10" s="151" t="str">
        <f>IFERROR(VLOOKUP(D10,DB!A:F,6,0),"")</f>
        <v/>
      </c>
      <c r="J10" s="151" t="str">
        <f>IFERROR(VLOOKUP(D10,DB!A:G,7,0),"")</f>
        <v/>
      </c>
      <c r="K10" s="154"/>
      <c r="L10" s="155" t="str">
        <f>IFERROR(VLOOKUP(D10,DB!A:I,9,0),"")</f>
        <v/>
      </c>
    </row>
    <row r="11" spans="1:16382" ht="31.5" customHeight="1">
      <c r="A11" s="150"/>
      <c r="B11" s="151" t="str">
        <f>IFERROR(VLOOKUP(D11,DB!A:K,11,0),"")</f>
        <v/>
      </c>
      <c r="C11" s="152"/>
      <c r="D11" s="149"/>
      <c r="E11" s="109"/>
      <c r="F11" s="153"/>
      <c r="G11" s="75">
        <f ca="1">IFERROR(NOW()-F11,"-")</f>
        <v>45984.21012476852</v>
      </c>
      <c r="H11" s="153"/>
      <c r="I11" s="151" t="str">
        <f>IFERROR(VLOOKUP(D11,DB!A:F,6,0),"")</f>
        <v/>
      </c>
      <c r="J11" s="151" t="str">
        <f>IFERROR(VLOOKUP(D11,DB!A:G,7,0),"")</f>
        <v/>
      </c>
      <c r="K11" s="154"/>
      <c r="L11" s="155" t="str">
        <f>IFERROR(VLOOKUP(D11,DB!A:I,9,0),"")</f>
        <v/>
      </c>
    </row>
    <row r="12" spans="1:16382" ht="31.5" customHeight="1">
      <c r="A12" s="150"/>
      <c r="B12" s="151" t="str">
        <f>IFERROR(VLOOKUP(D12,DB!A:K,11,0),"")</f>
        <v/>
      </c>
      <c r="C12" s="152"/>
      <c r="D12" s="151"/>
      <c r="E12" s="109"/>
      <c r="F12" s="153"/>
      <c r="G12" s="75">
        <f ca="1">IFERROR(NOW()-F12,"-")</f>
        <v>45984.21012476852</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51"/>
      <c r="E13" s="109"/>
      <c r="F13" s="153"/>
      <c r="G13" s="75">
        <f ca="1">IFERROR(NOW()-F13,"-")</f>
        <v>45984.21012476852</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45984.21012476852</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45984.21012476852</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45984.21012476852</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45984.21012476852</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49"/>
      <c r="E18" s="109"/>
      <c r="F18" s="153"/>
      <c r="G18" s="75">
        <f ca="1">IFERROR(NOW()-F18,"-")</f>
        <v>45984.21012476852</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45984.21012476852</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51"/>
      <c r="E20" s="109"/>
      <c r="F20" s="153"/>
      <c r="G20" s="75">
        <f ca="1">IFERROR(NOW()-F20,"-")</f>
        <v>45984.21012476852</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45984.21012476852</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45984.21012476852</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45984.21012476852</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45984.21012476852</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49"/>
      <c r="E25" s="109"/>
      <c r="F25" s="153"/>
      <c r="G25" s="75">
        <f ca="1">IFERROR(NOW()-F25,"-")</f>
        <v>45984.21012476852</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45984.21012476852</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51"/>
      <c r="E27" s="109"/>
      <c r="F27" s="153"/>
      <c r="G27" s="75">
        <f ca="1">IFERROR(NOW()-F27,"-")</f>
        <v>45984.21012476852</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45984.21012476852</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45984.21012476852</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45984.21012476852</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45984.21012476852</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49"/>
      <c r="E32" s="109"/>
      <c r="F32" s="153"/>
      <c r="G32" s="75">
        <f ca="1">IFERROR(NOW()-F32,"-")</f>
        <v>45984.21012476852</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45984.21012476852</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51"/>
      <c r="E34" s="109"/>
      <c r="F34" s="153"/>
      <c r="G34" s="75">
        <f ca="1">IFERROR(NOW()-F34,"-")</f>
        <v>45984.21012476852</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45984.21012476852</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45984.21012476852</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45984.21012476852</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45984.21012476852</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49"/>
      <c r="E39" s="109"/>
      <c r="F39" s="153"/>
      <c r="G39" s="75">
        <f ca="1">IFERROR(NOW()-F39,"-")</f>
        <v>45984.21012476852</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45984.21012476852</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51"/>
      <c r="E41" s="109"/>
      <c r="F41" s="153"/>
      <c r="G41" s="75">
        <f ca="1">IFERROR(NOW()-F41,"-")</f>
        <v>45984.21012476852</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45984.21012476852</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45984.21012476852</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45984.21012476852</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45984.21012476852</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49"/>
      <c r="E46" s="109"/>
      <c r="F46" s="153"/>
      <c r="G46" s="75">
        <f ca="1">IFERROR(NOW()-F46,"-")</f>
        <v>45984.21012476852</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45984.21012476852</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51"/>
      <c r="E48" s="109"/>
      <c r="F48" s="153"/>
      <c r="G48" s="75">
        <f ca="1">IFERROR(NOW()-F48,"-")</f>
        <v>45984.21012476852</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45984.21012476852</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45984.21012476852</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45984.21012476852</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45984.21012476852</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49"/>
      <c r="E53" s="109"/>
      <c r="F53" s="153"/>
      <c r="G53" s="75">
        <f ca="1">IFERROR(NOW()-F53,"-")</f>
        <v>45984.21012476852</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45984.21012476852</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51"/>
      <c r="E55" s="109"/>
      <c r="F55" s="153"/>
      <c r="G55" s="75">
        <f ca="1">IFERROR(NOW()-F55,"-")</f>
        <v>45984.21012476852</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45984.21012476852</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45984.21012476852</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45984.21012476852</v>
      </c>
      <c r="H58" s="153"/>
      <c r="I58" s="151" t="str">
        <f>IFERROR(VLOOKUP(D58,DB!A:F,6,0),"")</f>
        <v/>
      </c>
      <c r="J58" s="151" t="str">
        <f>IFERROR(VLOOKUP(D58,DB!A:G,7,0),"")</f>
        <v/>
      </c>
      <c r="K58" s="154"/>
      <c r="L58" s="155" t="str">
        <f>IFERROR(VLOOKUP(D58,DB!A:I,9,0),"")</f>
        <v/>
      </c>
    </row>
  </sheetData>
  <dataValidations count="2">
    <dataValidation allowBlank="1" showInputMessage="1" showErrorMessage="1" sqref="E1" xr:uid="{9E1BC488-8814-4F8A-8DBE-742B3278AB71}"/>
    <dataValidation type="list" allowBlank="1" showInputMessage="1" showErrorMessage="1" sqref="E2:E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2025-11-23T02:04:24Z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