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7" documentId="120_S{2AC9BD13-BADA-5192-A53E-5A8FF88502F6}" xr6:coauthVersionLast="47" xr6:coauthVersionMax="47" xr10:uidLastSave="{2C4ECF4C-7438-4658-BE9F-085A0D11F756}"/>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<sst xmlns="http://schemas.openxmlformats.org/spreadsheetml/2006/main" count="180280" uniqueCount="39125">
  <si>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</si>
  <si>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</si>
  <si>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</si>
  <si>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</si>
  <si>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</si>
  <si>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</si>
  <si>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</si>
  <si>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</si>
  <si>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</si>
  <si>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</si>
  <si>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</si>
  <si>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</si>
  <si>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</si>
  <si>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</si>
  <si>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</si>
  <si>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</si>
  <si>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</si>
  <si>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</si>
  <si>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</si>
  <si>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</si>
  <si>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</si>
  <si>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</si>
  <si>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</si>
  <si>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</si>
  <si>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</si>
  <si>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</si>
  <si>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</si>
  <si>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</si>
  <si>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</si>
  <si>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</si>
  <si>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</si>
  <si>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</si>
  <si>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</si>
  <si>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</si>
  <si>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</si>
  <si>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</si>
  <si>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</si>
  <si>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</si>
  <si>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</si>
  <si>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</si>
  <si>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</si>
  <si>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</si>
  <si>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</si>
  <si>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</si>
  <si>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</si>
  <si>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</si>
  <si>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</si>
  <si>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</si>
  <si>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</si>
  <si>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</si>
  <si>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</si>
  <si>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</si>
  <si>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</si>
  <si>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</si>
  <si>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</si>
  <si>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</si>
  <si>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</si>
  <si>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</si>
  <si>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</si>
  <si>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</si>
  <si>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</si>
  <si>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</si>
  <si>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</si>
  <si>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</si>
  <si>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</si>
  <si>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</si>
  <si>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</si>
  <si>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</si>
  <si>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</si>
  <si>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</si>
  <si>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</si>
  <si>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</si>
  <si>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</si>
  <si>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</si>
  <si>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</si>
  <si>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</si>
  <si>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</si>
  <si>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</si>
  <si>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</si>
  <si>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</si>
  <si>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</si>
  <si>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</si>
  <si>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</si>
  <si>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</si>
  <si>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</si>
  <si>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</si>
  <si>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</si>
  <si>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</si>
  <si>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</si>
  <si>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</si>
  <si>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</si>
  <si>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</si>
  <si>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</si>
  <si>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</si>
  <si>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</si>
  <si>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</si>
  <si>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</si>
  <si>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</si>
  <si>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</si>
  <si>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</si>
  <si>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</si>
  <si>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</si>
  <si>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</si>
  <si>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</si>
  <si>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</si>
  <si>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</si>
  <si>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</si>
  <si>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</si>
  <si>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</si>
  <si>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</si>
  <si>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</si>
  <si>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</si>
  <si>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</si>
  <si>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</si>
  <si>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</si>
  <si>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</si>
  <si>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</si>
  <si>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</si>
  <si>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</si>
  <si>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</si>
  <si>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</si>
  <si>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</si>
  <si>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</si>
  <si>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</si>
  <si>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</si>
  <si>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</si>
  <si>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</si>
  <si>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</si>
  <si>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</si>
  <si>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</si>
  <si>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</si>
  <si>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</si>
  <si>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</si>
  <si>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</si>
  <si>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</si>
  <si>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</si>
  <si>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</si>
  <si>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</si>
  <si>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</si>
  <si>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</si>
  <si>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</si>
  <si>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</si>
  <si>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</si>
  <si>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</si>
  <si>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</si>
  <si>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</si>
  <si>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</si>
  <si>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</si>
  <si>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</si>
  <si>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</si>
  <si>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</si>
  <si>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</si>
  <si>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</si>
  <si>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</si>
  <si>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</si>
  <si>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</si>
  <si>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</si>
  <si>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</si>
  <si>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</si>
  <si>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</si>
  <si>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</si>
  <si>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</si>
  <si>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</si>
  <si>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</si>
  <si>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</si>
  <si>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</si>
  <si>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</si>
  <si>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</si>
  <si>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</si>
  <si>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</si>
  <si>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</si>
  <si>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</si>
  <si>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</si>
  <si>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</si>
  <si>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</si>
  <si>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</si>
  <si>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</si>
  <si>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</si>
  <si>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</si>
  <si>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</si>
  <si>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</si>
  <si>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</si>
  <si>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</si>
  <si>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</si>
  <si>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</si>
  <si>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</si>
  <si>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</si>
  <si>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</si>
  <si>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</si>
  <si>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</si>
  <si>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</si>
  <si>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</si>
  <si>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</si>
  <si>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</si>
  <si>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</si>
  <si>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</si>
  <si>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</si>
  <si>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</si>
  <si>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</si>
  <si>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</si>
  <si>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</si>
  <si>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</si>
  <si>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</si>
  <si>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</si>
  <si>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</si>
  <si>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</si>
  <si>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</si>
  <si>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</si>
  <si>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</si>
  <si>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</si>
  <si>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</si>
  <si>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</si>
  <si>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</si>
  <si>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</si>
  <si>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</si>
  <si>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</si>
  <si>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</si>
  <si>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</si>
  <si>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</si>
  <si>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</si>
  <si>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</si>
  <si>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</si>
  <si>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</si>
  <si>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</si>
  <si>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</si>
  <si>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</si>
  <si>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</si>
  <si>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</si>
  <si>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</si>
  <si>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</si>
  <si>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</si>
  <si>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</si>
  <si>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</si>
  <si>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</si>
  <si>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</si>
  <si>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</si>
  <si>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</si>
  <si>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</si>
  <si>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</si>
  <si>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</si>
  <si>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</si>
  <si>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</si>
  <si>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</si>
  <si>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</si>
  <si>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</si>
  <si>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</si>
  <si>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</si>
  <si>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</si>
  <si>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</si>
  <si>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</si>
  <si>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</si>
  <si>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</si>
  <si>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</si>
  <si>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</si>
  <si>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</si>
  <si>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</si>
  <si>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</si>
  <si>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</si>
  <si>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</si>
  <si>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</si>
  <si>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</si>
  <si>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</si>
  <si>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</si>
  <si>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</si>
  <si>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</si>
  <si>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</si>
  <si>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</si>
  <si>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</si>
  <si>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</si>
  <si>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</si>
  <si>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</si>
  <si>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</si>
  <si>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</si>
  <si>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</si>
  <si>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</si>
  <si>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</si>
  <si>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</si>
  <si>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</si>
  <si>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</si>
  <si>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</si>
  <si>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</si>
  <si>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</si>
  <si>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</si>
  <si>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</si>
  <si>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</si>
  <si>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</si>
  <si>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</si>
  <si>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</si>
  <si>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</si>
  <si>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</si>
  <si>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</si>
  <si>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</si>
  <si>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</si>
  <si>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</si>
  <si>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</si>
  <si>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</si>
  <si>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</si>
  <si>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</si>
  <si>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</si>
  <si>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</si>
  <si>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</si>
  <si>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</si>
  <si>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</si>
  <si>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</si>
  <si>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</si>
  <si>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</si>
  <si>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</si>
  <si>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</si>
  <si>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</si>
  <si>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</si>
  <si>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</si>
  <si>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</si>
  <si>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</si>
  <si>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</si>
  <si>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</si>
  <si>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</si>
  <si>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</si>
  <si>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</si>
  <si>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</si>
  <si>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</si>
  <si>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</si>
  <si>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</si>
  <si>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</si>
  <si>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</si>
  <si>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</si>
  <si>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</si>
  <si>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</si>
  <si>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</si>
  <si>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</si>
  <si>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</si>
  <si>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</si>
  <si>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</si>
  <si>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</si>
  <si>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</si>
  <si>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</si>
  <si>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</si>
  <si>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</si>
  <si>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</si>
  <si>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</si>
  <si>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</si>
  <si>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</si>
  <si>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</si>
  <si>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</si>
  <si>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</si>
  <si>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</si>
  <si>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</si>
  <si>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</si>
  <si>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</si>
  <si>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</si>
  <si>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</si>
  <si>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</si>
  <si>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</si>
  <si>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</si>
  <si>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</si>
  <si>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</si>
  <si>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</si>
  <si>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</si>
  <si>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</si>
  <si>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</si>
  <si>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</si>
  <si>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</si>
  <si>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</si>
  <si>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</si>
  <si>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</si>
  <si>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</si>
  <si>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</si>
  <si>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</si>
  <si>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</si>
  <si>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</si>
  <si>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</si>
  <si>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</si>
  <si>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</si>
  <si>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</si>
  <si>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</si>
  <si>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</si>
  <si>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</si>
  <si>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</si>
  <si>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</si>
  <si>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</si>
  <si>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</si>
  <si>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</si>
  <si>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</si>
  <si>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</si>
  <si>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</si>
  <si>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</si>
  <si>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</si>
  <si>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</si>
  <si>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</si>
  <si>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</si>
  <si>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</si>
  <si>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</si>
  <si>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</si>
  <si>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</si>
  <si>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</si>
  <si>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</si>
  <si>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</si>
  <si>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</si>
  <si>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</si>
  <si>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</si>
  <si>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</si>
  <si>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</si>
  <si>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</si>
  <si>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</si>
  <si>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</si>
  <si>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</si>
  <si>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</si>
  <si>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</si>
  <si>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</si>
  <si>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</si>
  <si>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</si>
  <si>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</si>
  <si>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</si>
  <si>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</si>
  <si>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</si>
  <si>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</si>
  <si>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</si>
  <si>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</si>
  <si>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</si>
  <si>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</si>
  <si>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</si>
  <si>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</si>
  <si>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</si>
  <si>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</si>
  <si>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</si>
  <si>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</si>
  <si>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</si>
  <si>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</si>
  <si>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</si>
  <si>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</si>
  <si>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</si>
  <si>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</si>
  <si>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</si>
  <si>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</si>
  <si>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</si>
  <si>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</si>
  <si>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</si>
  <si>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</si>
  <si>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</si>
  <si>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</si>
  <si>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</si>
  <si>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</si>
  <si>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</si>
  <si>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</si>
  <si>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</si>
  <si>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</si>
  <si>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</si>
  <si>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</si>
  <si>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</si>
  <si>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</si>
  <si>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</si>
  <si>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</si>
  <si>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</si>
  <si>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</si>
  <si>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</si>
  <si>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</si>
  <si>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</si>
  <si>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</si>
  <si>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</si>
  <si>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</si>
  <si>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</si>
  <si>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</si>
  <si>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</si>
  <si>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</si>
  <si>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</si>
  <si>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</si>
  <si>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</si>
  <si>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</si>
  <si>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</si>
  <si>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</si>
  <si>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</si>
  <si>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</si>
  <si>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</si>
  <si>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</si>
  <si>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</si>
  <si>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</si>
  <si>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</si>
  <si>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</si>
  <si>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</si>
  <si>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</si>
  <si>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</si>
  <si>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</si>
  <si>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</si>
  <si>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</si>
  <si>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</si>
  <si>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</si>
  <si>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</si>
  <si>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</si>
  <si>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</si>
  <si>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</si>
  <si>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</si>
  <si>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</si>
  <si>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</si>
  <si>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</si>
  <si>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</si>
  <si>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</si>
  <si>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</si>
  <si>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</si>
  <si>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</si>
  <si>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</si>
  <si>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</si>
  <si>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</si>
  <si>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</si>
  <si>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</si>
  <si>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</si>
  <si>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</si>
  <si>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</si>
  <si>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</si>
  <si>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</si>
  <si>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</si>
  <si>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</si>
  <si>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</si>
  <si>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</si>
  <si>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</si>
  <si>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</si>
  <si>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</si>
  <si>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</si>
  <si>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</si>
  <si>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</si>
  <si>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</si>
  <si>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</si>
  <si>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</si>
  <si>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</si>
  <si>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</si>
  <si>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</si>
  <si>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</si>
  <si>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</si>
  <si>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</si>
  <si>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</si>
  <si>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</si>
  <si>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</si>
  <si>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</si>
  <si>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</si>
  <si>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</si>
  <si>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</si>
  <si>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</si>
  <si>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</si>
  <si>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</si>
  <si>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</si>
  <si>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</si>
  <si>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</si>
  <si>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</si>
  <si>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</si>
  <si>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</si>
  <si>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</si>
  <si>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</si>
  <si>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</si>
  <si>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</si>
  <si>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</si>
  <si>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</si>
  <si>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</si>
  <si>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</si>
  <si>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</si>
  <si>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</si>
  <si>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</si>
  <si>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</si>
  <si>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</si>
  <si>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</si>
  <si>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</si>
  <si>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</si>
  <si>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</si>
  <si>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</si>
  <si>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</si>
  <si>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</si>
  <si>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</si>
  <si>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</si>
  <si>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</si>
  <si>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</si>
  <si>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</si>
  <si>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</si>
  <si>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</si>
  <si>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</si>
  <si>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</si>
  <si>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</si>
  <si>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</si>
  <si>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</si>
  <si>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</si>
  <si>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</si>
  <si>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</si>
  <si>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</si>
  <si>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</si>
  <si>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</si>
  <si>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</si>
  <si>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</si>
  <si>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</si>
  <si>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</si>
  <si>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</si>
  <si>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</si>
  <si>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</si>
  <si>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</si>
  <si>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</si>
  <si>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</si>
  <si>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</si>
  <si>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</si>
  <si>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</si>
  <si>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</si>
  <si>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</si>
  <si>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</si>
  <si>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</si>
  <si>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</si>
  <si>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</si>
  <si>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</si>
  <si>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</si>
  <si>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</si>
  <si>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</si>
  <si>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</si>
  <si>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</si>
  <si>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</si>
  <si>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</si>
  <si>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</si>
  <si>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</si>
  <si>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</si>
  <si>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</si>
  <si>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</si>
  <si>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</si>
  <si>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</si>
  <si>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</si>
  <si>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</si>
  <si>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</si>
  <si>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</si>
  <si>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</si>
  <si>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</si>
  <si>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</si>
  <si>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</si>
  <si>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</si>
  <si>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</si>
  <si>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</si>
  <si>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</si>
  <si>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</si>
  <si>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</si>
  <si>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</si>
  <si>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</si>
  <si>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</si>
  <si>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</si>
  <si>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</si>
  <si>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</si>
  <si>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</si>
  <si>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</si>
  <si>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</si>
  <si>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</si>
  <si>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</si>
  <si>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</si>
  <si>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</si>
  <si>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</si>
  <si>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</si>
  <si>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</si>
  <si>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</si>
  <si>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</si>
  <si>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</si>
  <si>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</si>
  <si>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</si>
  <si>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</si>
  <si>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</si>
  <si>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</si>
  <si>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</si>
  <si>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</si>
  <si>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</si>
  <si>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</si>
  <si>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</si>
  <si>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</si>
  <si>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</si>
  <si>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</si>
  <si>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</si>
  <si>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</si>
  <si>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</si>
  <si>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</si>
  <si>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</si>
  <si>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</si>
  <si>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</si>
  <si>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</si>
  <si>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</si>
  <si>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</si>
  <si>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</si>
  <si>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</si>
  <si>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</si>
  <si>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</si>
  <si>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</si>
  <si>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</si>
  <si>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</si>
  <si>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</si>
  <si>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</si>
  <si>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</si>
  <si>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</si>
  <si>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</si>
  <si>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</si>
  <si>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</si>
  <si>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</si>
  <si>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</si>
  <si>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</si>
  <si>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</si>
  <si>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</si>
  <si>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</si>
  <si>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</si>
  <si>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</si>
  <si>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</si>
  <si>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</si>
  <si>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</si>
  <si>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</si>
  <si>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</si>
  <si>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</si>
  <si>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</si>
  <si>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</si>
  <si>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</si>
  <si>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</si>
  <si>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</si>
  <si>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</si>
  <si>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</si>
  <si>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</si>
  <si>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</si>
  <si>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</si>
  <si>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</si>
  <si>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</si>
  <si>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</si>
  <si>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</si>
  <si>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</si>
  <si>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</si>
  <si>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</si>
  <si>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</si>
  <si>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</si>
  <si>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</si>
  <si>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</si>
  <si>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</si>
  <si>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</si>
  <si>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</si>
  <si>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</si>
  <si>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</si>
  <si>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</si>
  <si>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</si>
  <si>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</si>
  <si>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</si>
  <si>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</si>
  <si>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</si>
  <si>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</si>
  <si>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</si>
  <si>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</si>
  <si>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</si>
  <si>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</si>
  <si>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</si>
  <si>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</si>
  <si>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</si>
  <si>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</si>
  <si>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</si>
  <si>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</si>
  <si>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</si>
  <si>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</si>
  <si>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</si>
  <si>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</si>
  <si>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</si>
  <si>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</si>
  <si>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</si>
  <si>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</si>
  <si>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</si>
  <si>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</si>
  <si>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</si>
  <si>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</si>
  <si>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</si>
  <si>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</si>
  <si>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</si>
  <si>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</si>
  <si>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</si>
  <si>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</si>
  <si>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</si>
  <si>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</si>
  <si>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</si>
  <si>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</si>
  <si>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</si>
  <si>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</si>
  <si>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</si>
  <si>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</si>
  <si>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</si>
  <si>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</si>
  <si>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</si>
  <si>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</si>
  <si>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</si>
  <si>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</si>
  <si>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</si>
  <si>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</si>
  <si>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</si>
  <si>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</si>
  <si>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</si>
  <si>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</si>
  <si>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</si>
  <si>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</si>
  <si>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</si>
  <si>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</si>
  <si>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</si>
  <si>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</si>
  <si>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</si>
  <si>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</si>
  <si>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</si>
  <si>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</si>
  <si>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</si>
  <si>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</si>
  <si>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</si>
  <si>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</si>
  <si>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</si>
  <si>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</si>
  <si>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</si>
  <si>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</si>
  <si>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</si>
  <si>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</si>
  <si>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</si>
  <si>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</si>
  <si>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</si>
  <si>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</si>
  <si>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</si>
  <si>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</si>
  <si>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</si>
  <si>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</si>
  <si>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</si>
  <si>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</si>
  <si>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</si>
  <si>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</si>
  <si>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</si>
  <si>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</si>
  <si>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</si>
  <si>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</si>
  <si>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</si>
  <si>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</si>
  <si>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</si>
  <si>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</si>
  <si>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</si>
  <si>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</si>
  <si>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</si>
  <si>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</si>
  <si>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</si>
  <si>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</si>
  <si>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</si>
  <si>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</si>
  <si>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</si>
  <si>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</si>
  <si>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</si>
  <si>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</si>
  <si>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</si>
  <si>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</si>
  <si>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</si>
  <si>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</si>
  <si>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</si>
  <si>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</si>
  <si>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</si>
  <si>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</si>
  <si>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</si>
  <si>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</si>
  <si>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</si>
  <si>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</si>
  <si>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</si>
  <si>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</si>
  <si>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</si>
  <si>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</si>
  <si>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</si>
  <si>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</si>
  <si>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</si>
  <si>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</si>
  <si>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</si>
  <si>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</si>
  <si>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</si>
  <si>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</si>
  <si>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</si>
  <si>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</si>
  <si>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</si>
  <si>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</si>
  <si>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</si>
  <si>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</si>
  <si>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</si>
  <si>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</si>
  <si>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</si>
  <si>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</si>
  <si>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</si>
  <si>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</si>
  <si>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</si>
  <si>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</si>
  <si>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</si>
  <si>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</si>
  <si>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</si>
  <si>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</si>
  <si>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</si>
  <si>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</si>
  <si>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</si>
  <si>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</si>
  <si>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</si>
  <si>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</si>
  <si>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</si>
  <si>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</si>
  <si>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</si>
  <si>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</si>
  <si>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</si>
  <si>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</si>
  <si>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</si>
  <si>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</si>
  <si>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</si>
  <si>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</si>
  <si>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</si>
  <si>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</si>
  <si>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</si>
  <si>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</si>
  <si>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</si>
  <si>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</si>
  <si>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</si>
  <si>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</si>
  <si>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</si>
  <si>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</si>
  <si>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</si>
  <si>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</si>
  <si>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</si>
  <si>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</si>
  <si>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</si>
  <si>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</si>
  <si>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</si>
  <si>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</si>
  <si>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</si>
  <si>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</si>
  <si>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</si>
  <si>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</si>
  <si>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</si>
  <si>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</si>
  <si>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</si>
  <si>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</si>
  <si>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</si>
  <si>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</si>
  <si>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</si>
  <si>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</si>
  <si>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</si>
  <si>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</si>
  <si>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</si>
  <si>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</si>
  <si>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</si>
  <si>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</si>
  <si>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</si>
  <si>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</si>
  <si>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</si>
  <si>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</si>
  <si>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</si>
  <si>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</si>
  <si>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</si>
  <si>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</si>
  <si>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</si>
  <si>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</si>
  <si>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</si>
  <si>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</si>
  <si>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</si>
  <si>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</si>
  <si>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</si>
  <si>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</si>
  <si>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</si>
  <si>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</si>
  <si>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</si>
  <si>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</si>
  <si>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</si>
  <si>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</si>
  <si>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</si>
  <si>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</si>
  <si>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</si>
  <si>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</si>
  <si>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</si>
  <si>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</si>
  <si>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</si>
  <si>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</si>
  <si>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</si>
  <si>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</si>
  <si>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</si>
  <si>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</si>
  <si>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</si>
  <si>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</si>
  <si>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</si>
  <si>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</si>
  <si>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</si>
  <si>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</si>
  <si>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</si>
  <si>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</si>
  <si>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</si>
  <si>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</si>
  <si>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</si>
  <si>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</si>
  <si>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</si>
  <si>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</si>
  <si>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</si>
  <si>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</si>
  <si>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</si>
  <si>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</si>
  <si>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</si>
  <si>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</si>
  <si>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</si>
  <si>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</si>
  <si>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</si>
  <si>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</si>
  <si>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</si>
  <si>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</si>
  <si>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</si>
  <si>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</si>
  <si>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</si>
  <si>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</si>
  <si>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</si>
  <si>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</si>
  <si>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</si>
  <si>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</si>
  <si>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</si>
  <si>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</si>
  <si>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</si>
  <si>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</si>
  <si>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</si>
  <si>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</si>
  <si>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</si>
  <si>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</si>
  <si>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</si>
  <si>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</si>
  <si>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</si>
  <si>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</si>
  <si>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</si>
  <si>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</si>
  <si>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</si>
  <si>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</si>
  <si>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</si>
  <si>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</si>
  <si>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</si>
  <si>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</si>
  <si>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</si>
  <si>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</si>
  <si>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</si>
  <si>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</si>
  <si>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</si>
  <si>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</si>
  <si>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</si>
  <si>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</si>
  <si>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</si>
  <si>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</si>
  <si>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</si>
  <si>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</si>
  <si>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</si>
  <si>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</si>
  <si>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</si>
  <si>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</si>
  <si>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</si>
  <si>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</si>
  <si>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</si>
  <si>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</si>
  <si>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</si>
  <si>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</si>
  <si>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</si>
  <si>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</si>
  <si>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</si>
  <si>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</si>
  <si>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</si>
  <si>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</si>
  <si>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</si>
  <si>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</si>
  <si>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</si>
  <si>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</si>
  <si>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</si>
  <si>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</si>
  <si>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</si>
  <si>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</si>
  <si>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</si>
  <si>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</si>
  <si>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</si>
  <si>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</si>
  <si>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</si>
  <si>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</si>
  <si>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</si>
  <si>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</si>
  <si>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</si>
  <si>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</si>
  <si>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</si>
  <si>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</si>
  <si>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</si>
  <si>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</si>
  <si>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</si>
  <si>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</si>
  <si>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</si>
  <si>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</si>
  <si>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</si>
  <si>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</si>
  <si>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</si>
  <si>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</si>
  <si>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</si>
  <si>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</si>
  <si>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</si>
  <si>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</si>
  <si>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</si>
  <si>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</si>
  <si>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</si>
  <si>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</si>
  <si>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</si>
  <si>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</si>
  <si>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</si>
  <si>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</si>
  <si>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</si>
  <si>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</si>
  <si>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</si>
  <si>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</si>
  <si>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</si>
  <si>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</si>
  <si>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</si>
  <si>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</si>
  <si>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</si>
  <si>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</si>
  <si>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</si>
  <si>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</si>
  <si>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</si>
  <si>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</si>
  <si>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</si>
  <si>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</si>
  <si>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</si>
  <si>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</si>
  <si>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</si>
  <si>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</si>
  <si>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</si>
  <si>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</si>
  <si>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</si>
  <si>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</si>
  <si>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</si>
  <si>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</si>
  <si>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</si>
  <si>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</si>
  <si>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</si>
  <si>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</si>
  <si>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</si>
  <si>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</si>
  <si>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</si>
  <si>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</si>
  <si>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</si>
  <si>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</si>
  <si>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</si>
  <si>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</si>
  <si>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</si>
  <si>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</si>
  <si>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</si>
  <si>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</si>
  <si>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</si>
  <si>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</si>
  <si>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</si>
  <si>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</si>
  <si>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</si>
  <si>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</si>
  <si>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</si>
  <si>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</si>
  <si>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</si>
  <si>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</si>
  <si>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</si>
  <si>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</si>
  <si>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</si>
  <si>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</si>
  <si>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</si>
  <si>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</si>
  <si>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</si>
  <si>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</si>
  <si>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</si>
  <si>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</si>
  <si>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</si>
  <si>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</si>
  <si>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</si>
  <si>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</si>
  <si>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</si>
  <si>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</si>
  <si>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</si>
  <si>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</si>
  <si>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</si>
  <si>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</si>
  <si>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</si>
  <si>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</si>
  <si>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</si>
  <si>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</si>
  <si>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</si>
  <si>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</si>
  <si>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</si>
  <si>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</si>
  <si>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</si>
  <si>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</si>
  <si>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</si>
  <si>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</si>
  <si>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</si>
  <si>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</si>
  <si>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</si>
  <si>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</si>
  <si>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</si>
  <si>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</si>
  <si>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</si>
  <si>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</si>
  <si>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</si>
  <si>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</si>
  <si>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</si>
  <si>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</si>
  <si>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</si>
  <si>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</si>
  <si>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</si>
  <si>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</si>
  <si>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</si>
  <si>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</si>
  <si>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</si>
  <si>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</si>
  <si>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</si>
  <si>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</si>
  <si>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</si>
  <si>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</si>
  <si>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</si>
  <si>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</si>
  <si>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</si>
  <si>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</si>
  <si>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</si>
  <si>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</si>
  <si>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</si>
  <si>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</si>
  <si>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</si>
  <si>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</si>
  <si>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</si>
  <si>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</si>
  <si>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</si>
  <si>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</si>
  <si>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</si>
  <si>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</si>
  <si>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</si>
  <si>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</si>
  <si>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</si>
  <si>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</si>
  <si>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</si>
  <si>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</si>
  <si>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</si>
  <si>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</si>
  <si>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</si>
  <si>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</si>
  <si>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</si>
  <si>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</si>
  <si>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</si>
  <si>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</si>
  <si>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</si>
  <si>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</si>
  <si>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</si>
  <si>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</si>
  <si>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</si>
  <si>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</si>
  <si>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</si>
  <si>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</si>
  <si>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</si>
  <si>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</si>
  <si>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</si>
  <si>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</si>
  <si>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</si>
  <si>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</si>
  <si>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</si>
  <si>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</si>
  <si>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</si>
  <si>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</si>
  <si>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</si>
  <si>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</si>
  <si>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</si>
  <si>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</si>
  <si>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</si>
  <si>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</si>
  <si>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</si>
  <si>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</si>
  <si>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</si>
  <si>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</si>
  <si>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</si>
  <si>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</si>
  <si>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</si>
  <si>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</si>
  <si>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</si>
  <si>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</si>
  <si>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</si>
  <si>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</si>
  <si>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</si>
  <si>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</si>
  <si>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</si>
  <si>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</si>
  <si>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</si>
  <si>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</si>
  <si>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</si>
  <si>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</si>
  <si>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</si>
  <si>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</si>
  <si>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</si>
  <si>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</si>
  <si>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</si>
  <si>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</si>
  <si>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</si>
  <si>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</si>
  <si>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</si>
  <si>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</si>
  <si>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</si>
  <si>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</si>
  <si>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</si>
  <si>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</si>
  <si>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</si>
  <si>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</si>
  <si>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</si>
  <si>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</si>
  <si>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</si>
  <si>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</si>
  <si>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</si>
  <si>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</si>
  <si>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</si>
  <si>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</si>
  <si>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</si>
  <si>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</si>
  <si>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</si>
  <si>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</si>
  <si>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</si>
  <si>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</si>
  <si>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</si>
  <si>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</si>
  <si>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</si>
  <si>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</si>
  <si>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</si>
  <si>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</si>
  <si>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</si>
  <si>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</si>
  <si>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</si>
  <si>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</si>
  <si>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</si>
  <si>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</si>
  <si>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</si>
  <si>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</si>
  <si>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</si>
  <si>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</si>
  <si>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</si>
  <si>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</si>
  <si>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</si>
  <si>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</si>
  <si>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</si>
  <si>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</si>
  <si>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</si>
  <si>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</si>
  <si>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</si>
  <si>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</si>
  <si>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</si>
  <si>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</si>
  <si>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</si>
  <si>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</si>
  <si>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</si>
  <si>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</si>
  <si>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</si>
  <si>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</si>
  <si>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</si>
  <si>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</si>
  <si>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</si>
  <si>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</si>
  <si>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</si>
  <si>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</si>
  <si>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</si>
  <si>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</si>
  <si>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</si>
  <si>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</si>
  <si>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</si>
  <si>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</si>
  <si>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</si>
  <si>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</si>
  <si>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</si>
  <si>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</si>
  <si>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</si>
  <si>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</si>
  <si>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</si>
  <si>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</si>
  <si>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</si>
  <si>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</si>
  <si>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</si>
  <si>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</si>
  <si>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</si>
  <si>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</si>
  <si>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</si>
  <si>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</si>
  <si>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</si>
  <si>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</si>
  <si>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</si>
  <si>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</si>
  <si>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</si>
  <si>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</si>
  <si>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</si>
  <si>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</si>
  <si>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</si>
  <si>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</si>
  <si>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</si>
  <si>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</si>
  <si>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</si>
  <si>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</si>
  <si>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</si>
  <si>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</si>
  <si>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</si>
  <si>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</si>
  <si>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</si>
  <si>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</si>
  <si>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</si>
  <si>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</si>
  <si>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</si>
  <si>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</si>
  <si>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</si>
  <si>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</si>
  <si>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</si>
  <si>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</si>
  <si>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</si>
  <si>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</si>
  <si>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</si>
  <si>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</si>
  <si>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</si>
  <si>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</si>
  <si>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</si>
  <si>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</si>
  <si>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</si>
  <si>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</si>
  <si>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</si>
  <si>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</si>
  <si>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</si>
  <si>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</si>
  <si>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</si>
  <si>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</si>
  <si>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</si>
  <si>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</si>
  <si>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</si>
  <si>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</si>
  <si>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</si>
  <si>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</si>
  <si>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</si>
  <si>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</si>
  <si>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</si>
  <si>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</si>
  <si>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</si>
  <si>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</si>
  <si>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</si>
  <si>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</si>
  <si>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</si>
  <si>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</si>
  <si>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</si>
  <si>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</si>
  <si>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</si>
  <si>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</si>
  <si>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</si>
  <si>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</si>
  <si>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</si>
  <si>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</si>
  <si>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</si>
  <si>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</si>
  <si>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</si>
  <si>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</si>
  <si>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</si>
  <si>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</si>
  <si>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</si>
  <si>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</si>
  <si>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</si>
  <si>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</si>
  <si>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</si>
  <si>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</si>
  <si>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</si>
  <si>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</si>
  <si>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</si>
  <si>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</si>
  <si>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</si>
  <si>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</si>
  <si>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</si>
  <si>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</si>
  <si>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</si>
  <si>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</si>
  <si>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</si>
  <si>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</si>
  <si>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</si>
  <si>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</si>
  <si>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</si>
  <si>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</si>
  <si>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</si>
  <si>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</si>
  <si>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</si>
  <si>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</si>
  <si>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</si>
  <si>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</si>
  <si>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</si>
  <si>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</si>
  <si>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</si>
  <si>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</si>
  <si>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</si>
  <si>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</si>
  <si>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</si>
  <si>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</si>
  <si>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</si>
  <si>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</si>
  <si>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</si>
  <si>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</si>
  <si>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</si>
  <si>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</si>
  <si>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</si>
  <si>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</si>
  <si>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</si>
  <si>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</si>
  <si>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</si>
  <si>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</si>
  <si>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</si>
  <si>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</si>
  <si>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</si>
  <si>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</si>
  <si>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</si>
  <si>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</si>
  <si>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</si>
  <si>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</si>
  <si>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</si>
  <si>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</si>
  <si>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</si>
  <si>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</si>
  <si>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</si>
  <si>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</si>
  <si>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</si>
  <si>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</si>
  <si>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</si>
  <si>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</si>
  <si>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</si>
  <si>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</si>
  <si>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</si>
  <si>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</si>
  <si>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</si>
  <si>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</si>
  <si>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</si>
  <si>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</si>
  <si>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</si>
  <si>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</si>
  <si>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</si>
  <si>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</si>
  <si>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</si>
  <si>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</si>
  <si>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</si>
  <si>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</si>
  <si>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</si>
  <si>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</si>
  <si>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</si>
  <si>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</si>
  <si>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</si>
  <si>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</si>
  <si>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</si>
  <si>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</si>
  <si>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</si>
  <si>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</si>
  <si>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</si>
  <si>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</si>
  <si>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</si>
  <si>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</si>
  <si>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</si>
  <si>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</si>
  <si>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</si>
  <si>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</si>
  <si>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</si>
  <si>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</si>
  <si>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</si>
  <si>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</si>
  <si>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</si>
  <si>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</si>
  <si>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</si>
  <si>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</si>
  <si>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</si>
  <si>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</si>
  <si>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</si>
  <si>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</si>
  <si>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</si>
  <si>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</si>
  <si>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</si>
  <si>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</si>
  <si>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</si>
  <si>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</si>
  <si>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</si>
  <si>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</si>
  <si>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</si>
  <si>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</si>
  <si>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</si>
  <si>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</si>
  <si>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</si>
  <si>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</si>
  <si>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</si>
  <si>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</si>
  <si>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</si>
  <si>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</si>
  <si>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</si>
  <si>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</si>
  <si>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</si>
  <si>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</si>
  <si>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</si>
  <si>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</si>
  <si>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</si>
  <si>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</si>
  <si>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</si>
  <si>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</si>
  <si>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</si>
  <si>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</si>
  <si>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</si>
  <si>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</si>
  <si>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</si>
  <si>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</si>
  <si>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</si>
  <si>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</si>
  <si>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</si>
  <si>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</si>
  <si>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</si>
  <si>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</si>
  <si>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</si>
  <si>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</si>
  <si>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</si>
  <si>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</si>
  <si>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</si>
  <si>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</si>
  <si>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</si>
  <si>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</si>
  <si>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</si>
  <si>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</si>
  <si>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</si>
  <si>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</si>
  <si>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</si>
  <si>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</si>
  <si>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</si>
  <si>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</si>
  <si>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</si>
  <si>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</si>
  <si>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</si>
  <si>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</si>
  <si>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</si>
  <si>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</si>
  <si>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</si>
  <si>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</si>
  <si>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</si>
  <si>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</si>
  <si>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</si>
  <si>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</si>
  <si>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</si>
  <si>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</si>
  <si>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</si>
  <si>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</si>
  <si>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</si>
  <si>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</si>
  <si>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</si>
  <si>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</si>
  <si>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</si>
  <si>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</si>
  <si>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</si>
  <si>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</si>
  <si>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</si>
  <si>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</si>
  <si>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</si>
  <si>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</si>
  <si>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</si>
  <si>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</si>
  <si>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</si>
  <si>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</si>
  <si>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</si>
  <si>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</si>
  <si>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</si>
  <si>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</si>
  <si>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</si>
  <si>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</si>
  <si>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</si>
  <si>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</si>
  <si>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</si>
  <si>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</si>
  <si>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</si>
  <si>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</si>
  <si>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</si>
  <si>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</si>
  <si>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</si>
  <si>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</si>
  <si>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</si>
  <si>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</si>
  <si>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</si>
  <si>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</si>
  <si>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</si>
  <si>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</si>
  <si>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</si>
  <si>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</si>
  <si>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</si>
  <si>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</si>
  <si>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</si>
  <si>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</si>
  <si>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</si>
  <si>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</si>
  <si>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</si>
  <si>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</si>
  <si>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</si>
  <si>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</si>
  <si>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</si>
  <si>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</si>
  <si>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</si>
  <si>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</si>
  <si>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</si>
  <si>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</si>
  <si>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</si>
  <si>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</si>
  <si>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</si>
  <si>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</si>
  <si>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</si>
  <si>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</si>
  <si>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</si>
  <si>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</si>
  <si>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</si>
  <si>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</si>
  <si>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</si>
  <si>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</si>
  <si>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</si>
  <si>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</si>
  <si>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</si>
  <si>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</si>
  <si>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</si>
  <si>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</si>
  <si>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</si>
  <si>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</si>
  <si>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</si>
  <si>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</si>
  <si>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</si>
  <si>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</si>
  <si>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</si>
  <si>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</si>
  <si>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</si>
  <si>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</si>
  <si>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</si>
  <si>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</si>
  <si>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</si>
  <si>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</si>
  <si>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</si>
  <si>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</si>
  <si>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</si>
  <si>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</si>
  <si>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</si>
  <si>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</si>
  <si>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</si>
  <si>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</si>
  <si>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</si>
  <si>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</si>
  <si>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</si>
  <si>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</si>
  <si>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</si>
  <si>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</si>
  <si>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</si>
  <si>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</si>
  <si>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</si>
  <si>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</si>
  <si>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</si>
  <si>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</si>
  <si>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</si>
  <si>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</si>
  <si>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</si>
  <si>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</si>
  <si>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</si>
  <si>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</si>
  <si>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</si>
  <si>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</si>
  <si>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</si>
  <si>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</si>
  <si>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</si>
  <si>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</si>
  <si>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</si>
  <si>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</si>
  <si>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</si>
  <si>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</si>
  <si>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</si>
  <si>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</si>
  <si>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</si>
  <si>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</si>
  <si>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</si>
  <si>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</si>
  <si>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</si>
  <si>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</si>
  <si>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</si>
  <si>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</si>
  <si>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</si>
  <si>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</si>
  <si>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</si>
  <si>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</si>
  <si>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</si>
  <si>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</si>
  <si>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</si>
  <si>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</si>
  <si>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</si>
  <si>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</si>
  <si>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</si>
  <si>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</si>
  <si>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</si>
  <si>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</si>
  <si>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</si>
  <si>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</si>
  <si>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</si>
  <si>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</si>
  <si>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</si>
  <si>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</si>
  <si>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</si>
  <si>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</si>
  <si>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</si>
  <si>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</si>
  <si>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</si>
  <si>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</si>
  <si>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</si>
  <si>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</si>
  <si>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</si>
  <si>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</si>
  <si>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</si>
  <si>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</si>
  <si>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</si>
  <si>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</si>
  <si>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</si>
  <si>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</si>
  <si>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</si>
  <si>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</si>
  <si>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</si>
  <si>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</si>
  <si>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</si>
  <si>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</si>
  <si>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</si>
  <si>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</si>
  <si>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</si>
  <si>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</si>
  <si>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</si>
  <si>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</si>
  <si>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</si>
  <si>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</si>
  <si>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</si>
  <si>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</si>
  <si>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</si>
  <si>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</si>
  <si>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</si>
  <si>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</si>
  <si>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</si>
  <si>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</si>
  <si>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</si>
  <si>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</si>
  <si>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</si>
  <si>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</si>
  <si>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</si>
  <si>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</si>
  <si>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</si>
  <si>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</si>
  <si>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</si>
  <si>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</si>
  <si>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</si>
  <si>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</si>
  <si>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</si>
  <si>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</si>
  <si>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</si>
  <si>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</si>
  <si>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</si>
  <si>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</si>
  <si>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</si>
  <si>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</si>
  <si>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</si>
  <si>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</si>
  <si>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</si>
  <si>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</si>
  <si>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</si>
  <si>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</si>
  <si>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</si>
  <si>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</si>
  <si>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</si>
  <si>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</si>
  <si>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</si>
  <si>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</si>
  <si>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</si>
  <si>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</si>
  <si>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</si>
  <si>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</si>
  <si>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</si>
  <si>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</si>
  <si>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</si>
  <si>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</si>
  <si>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</si>
  <si>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</si>
  <si>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</si>
  <si>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</si>
  <si>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</si>
  <si>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</si>
  <si>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</si>
  <si>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</si>
  <si>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</si>
  <si>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</si>
  <si>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</si>
  <si>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</si>
  <si>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</si>
  <si>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</si>
  <si>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</si>
  <si>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</si>
  <si>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</si>
  <si>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</si>
  <si>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</si>
  <si>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</si>
  <si>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</si>
  <si>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</si>
  <si>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</si>
  <si>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</si>
  <si>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</si>
  <si>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</si>
  <si>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</si>
  <si>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</si>
  <si>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</si>
  <si>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</si>
  <si>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</si>
  <si>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</si>
  <si>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</si>
  <si>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</si>
  <si>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</si>
  <si>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</si>
  <si>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</si>
  <si>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</si>
  <si>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</si>
  <si>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</si>
  <si>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</si>
  <si>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</si>
  <si>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</si>
  <si>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</si>
  <si>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</si>
  <si>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</si>
  <si>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</si>
  <si>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</si>
  <si>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</si>
  <si>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</si>
  <si>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</si>
  <si>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</si>
  <si>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</si>
  <si>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</si>
  <si>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</si>
  <si>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</si>
  <si>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</si>
  <si>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</si>
  <si>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</si>
  <si>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</si>
  <si>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</si>
  <si>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</si>
  <si>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</si>
  <si>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</si>
  <si>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</si>
  <si>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</si>
  <si>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</si>
  <si>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</si>
  <si>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</si>
  <si>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</si>
  <si>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</si>
  <si>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</si>
  <si>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</si>
  <si>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</si>
  <si>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</si>
  <si>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</si>
  <si>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</si>
  <si>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</si>
  <si>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</si>
  <si>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</si>
  <si>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</si>
  <si>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</si>
  <si>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</si>
  <si>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</si>
  <si>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</si>
  <si>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</si>
  <si>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</si>
  <si>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</si>
  <si>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</si>
  <si>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</si>
  <si>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</si>
  <si>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</si>
  <si>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</si>
  <si>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</si>
  <si>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</si>
  <si>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</si>
  <si>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</si>
  <si>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</si>
  <si>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</si>
  <si>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</si>
  <si>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</si>
  <si>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</si>
  <si>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</si>
  <si>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</si>
  <si>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</si>
  <si>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</si>
  <si>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</si>
  <si>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</si>
  <si>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</si>
  <si>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</si>
  <si>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</si>
  <si>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</si>
  <si>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</si>
  <si>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</si>
  <si>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</si>
  <si>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</si>
  <si>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</si>
  <si>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</si>
  <si>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</si>
  <si>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</si>
  <si>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</si>
  <si>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</si>
  <si>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</si>
  <si>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</si>
  <si>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</si>
  <si>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</si>
  <si>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</si>
  <si>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</si>
  <si>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</si>
  <si>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</si>
  <si>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</si>
  <si>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</si>
  <si>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</si>
  <si>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</si>
  <si>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</si>
  <si>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</si>
  <si>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</si>
  <si>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</si>
  <si>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</si>
  <si>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</si>
  <si>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</si>
  <si>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</si>
  <si>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</si>
  <si>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</si>
  <si>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</si>
  <si>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</si>
  <si>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</si>
  <si>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</si>
  <si>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</si>
  <si>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</si>
  <si>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</si>
  <si>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</si>
  <si>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</si>
  <si>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</si>
  <si>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</si>
  <si>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</si>
  <si>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</si>
  <si>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</si>
  <si>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</si>
  <si>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</si>
  <si>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</si>
  <si>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</si>
  <si>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</si>
  <si>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</si>
  <si>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</si>
  <si>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</si>
  <si>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</si>
  <si>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</si>
  <si>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</si>
  <si>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</si>
  <si>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</si>
  <si>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</si>
  <si>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</si>
  <si>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</si>
  <si>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</si>
  <si>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</si>
  <si>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</si>
  <si>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</si>
  <si>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</si>
  <si>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</si>
  <si>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</si>
  <si>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</si>
  <si>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</si>
  <si>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</si>
  <si>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</si>
  <si>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</si>
  <si>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</si>
  <si>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</si>
  <si>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</si>
  <si>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</si>
  <si>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</si>
  <si>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</si>
  <si>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</si>
  <si>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</si>
  <si>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</si>
  <si>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</si>
  <si>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</si>
  <si>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</si>
  <si>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</si>
  <si>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</si>
  <si>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</si>
  <si>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</si>
  <si>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</si>
  <si>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</si>
  <si>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</si>
  <si>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</si>
  <si>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</si>
  <si>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</si>
  <si>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</si>
  <si>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</si>
  <si>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</si>
  <si>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</si>
  <si>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</si>
  <si>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</si>
  <si>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</si>
  <si>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</si>
  <si>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</si>
  <si>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</si>
  <si>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</si>
  <si>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</si>
  <si>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</si>
  <si>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</si>
  <si>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</si>
  <si>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</si>
  <si>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</si>
  <si>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</si>
  <si>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</si>
  <si>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</si>
  <si>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</si>
  <si>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</si>
  <si>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</si>
  <si>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</si>
  <si>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</si>
  <si>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</si>
  <si>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</si>
  <si>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</si>
  <si>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</si>
  <si>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</si>
  <si>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</si>
  <si>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</si>
  <si>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</si>
  <si>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</si>
  <si>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</si>
  <si>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</si>
  <si>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</si>
  <si>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</si>
  <si>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</si>
  <si>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</si>
  <si>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</si>
  <si>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</si>
  <si>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</si>
  <si>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</si>
  <si>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</si>
  <si>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</si>
  <si>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</si>
  <si>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</si>
  <si>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</si>
  <si>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</si>
  <si>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</si>
  <si>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</si>
  <si>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</si>
  <si>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</si>
  <si>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</si>
  <si>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</si>
  <si>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</si>
  <si>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</si>
  <si>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</si>
  <si>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</si>
  <si>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</si>
  <si>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</si>
  <si>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</si>
  <si>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</si>
  <si>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</si>
  <si>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</si>
  <si>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</si>
  <si>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</si>
  <si>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</si>
  <si>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</si>
  <si>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</si>
  <si>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</si>
  <si>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</si>
  <si>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</si>
  <si>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</si>
  <si>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</si>
  <si>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</si>
  <si>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</si>
  <si>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</si>
  <si>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</si>
  <si>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</si>
  <si>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</si>
  <si>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</si>
  <si>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</si>
  <si>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</si>
  <si>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</si>
  <si>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</si>
  <si>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</si>
  <si>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</si>
  <si>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</si>
  <si>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</si>
  <si>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</si>
  <si>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</si>
  <si>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</si>
  <si>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</si>
  <si>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</si>
  <si>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</si>
  <si>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</si>
  <si>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</si>
  <si>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</si>
  <si>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</si>
  <si>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</si>
  <si>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</si>
  <si>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</si>
  <si>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</si>
  <si>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</si>
  <si>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</si>
  <si>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</si>
  <si>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</si>
  <si>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</si>
  <si>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</si>
  <si>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</si>
  <si>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</si>
  <si>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</si>
  <si>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</si>
  <si>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</si>
  <si>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</si>
  <si>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</si>
  <si>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</si>
  <si>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</si>
  <si>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</si>
  <si>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</si>
  <si>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</si>
  <si>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</si>
  <si>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</si>
  <si>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</si>
  <si>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</si>
  <si>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</si>
  <si>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</si>
  <si>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</si>
  <si>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</si>
  <si>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</si>
  <si>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</si>
  <si>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</si>
  <si>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</si>
  <si>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</si>
  <si>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</si>
  <si>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</si>
  <si>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</si>
  <si>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</si>
  <si>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</si>
  <si>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</si>
  <si>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</si>
  <si>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</si>
  <si>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</si>
  <si>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</si>
  <si>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</si>
  <si>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</si>
  <si>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</si>
  <si>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</si>
  <si>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</si>
  <si>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</si>
  <si>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</si>
  <si>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</si>
  <si>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</si>
  <si>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</si>
  <si>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</si>
  <si>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</si>
  <si>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</si>
  <si>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</si>
  <si>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</si>
  <si>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</si>
  <si>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</si>
  <si>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</si>
  <si>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</si>
  <si>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</si>
  <si>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</si>
  <si>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</si>
  <si>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</si>
  <si>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</si>
  <si>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</si>
  <si>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</si>
  <si>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</si>
  <si>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</si>
  <si>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</si>
  <si>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</si>
  <si>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</si>
  <si>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</si>
  <si>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</si>
  <si>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</si>
  <si>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</si>
  <si>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</si>
  <si>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</si>
  <si>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</si>
  <si>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</si>
  <si>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</si>
  <si>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</si>
  <si>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</si>
  <si>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</si>
  <si>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</si>
  <si>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</si>
  <si>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</si>
  <si>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</si>
  <si>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</si>
  <si>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</si>
  <si>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</si>
  <si>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</si>
  <si>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</si>
  <si>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</si>
  <si>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</si>
  <si>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</si>
  <si>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</si>
  <si>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</si>
  <si>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</si>
  <si>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</si>
  <si>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</si>
  <si>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</si>
  <si>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</si>
  <si>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</si>
  <si>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</si>
  <si>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</si>
  <si>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</si>
  <si>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</si>
  <si>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</si>
  <si>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</si>
  <si>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</si>
  <si>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</si>
  <si>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</si>
  <si>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</si>
  <si>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</si>
  <si>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</si>
  <si>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</si>
  <si>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</si>
  <si>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</si>
  <si>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</si>
  <si>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</si>
  <si>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</si>
  <si>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</si>
  <si>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</si>
  <si>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</si>
  <si>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</si>
  <si>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</si>
  <si>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</si>
  <si>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</si>
  <si>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</si>
  <si>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</si>
  <si>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</si>
  <si>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</si>
  <si>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</si>
  <si>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</si>
  <si>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</si>
  <si>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</si>
  <si>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</si>
  <si>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</si>
  <si>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</si>
  <si>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</si>
  <si>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</si>
  <si>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</si>
  <si>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</si>
  <si>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</si>
  <si>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</si>
  <si>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</si>
  <si>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</si>
  <si>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</si>
  <si>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</si>
  <si>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</si>
  <si>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</si>
  <si>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</si>
  <si>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</si>
  <si>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</si>
  <si>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</si>
  <si>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</si>
  <si>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</si>
  <si>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</si>
  <si>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</si>
  <si>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</si>
  <si>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</si>
  <si>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</si>
  <si>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</si>
  <si>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</si>
  <si>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</si>
  <si>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</si>
  <si>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</si>
  <si>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</si>
  <si>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</si>
  <si>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</si>
  <si>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</si>
  <si>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</si>
  <si>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</si>
  <si>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</si>
  <si>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</si>
  <si>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</si>
  <si>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</si>
  <si>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</si>
  <si>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</si>
  <si>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</si>
  <si>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</si>
  <si>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</si>
  <si>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</si>
  <si>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</si>
  <si>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</si>
  <si>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</si>
  <si>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</si>
  <si>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</si>
  <si>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</si>
  <si>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</si>
  <si>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</si>
  <si>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</si>
  <si>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</si>
  <si>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</si>
  <si>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</si>
  <si>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</si>
  <si>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</si>
  <si>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</si>
  <si>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</si>
  <si>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</si>
  <si>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</si>
  <si>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</si>
  <si>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</si>
  <si>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</si>
  <si>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</si>
  <si>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</si>
  <si>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</si>
  <si>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</si>
  <si>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</si>
  <si>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</si>
  <si>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</si>
  <si>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</si>
  <si>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</si>
  <si>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</si>
  <si>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</si>
  <si>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</si>
  <si>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</si>
  <si>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</si>
  <si>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</si>
  <si>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</si>
  <si>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</si>
  <si>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</si>
  <si>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</si>
  <si>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</si>
  <si>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</si>
  <si>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</si>
  <si>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</si>
  <si>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</si>
  <si>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</si>
  <si>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</si>
  <si>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</si>
  <si>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</si>
  <si>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</si>
  <si>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</si>
  <si>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</si>
  <si>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</si>
  <si>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</si>
  <si>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</si>
  <si>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</si>
  <si>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</si>
  <si>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</si>
  <si>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</si>
  <si>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</si>
  <si>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</si>
  <si>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</si>
  <si>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</si>
  <si>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</si>
  <si>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</si>
  <si>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</si>
  <si>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</si>
  <si>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</si>
  <si>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</si>
  <si>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</si>
  <si>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</si>
  <si>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</si>
  <si>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</si>
  <si>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</si>
  <si>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</si>
  <si>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</si>
  <si>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</si>
  <si>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</si>
  <si>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</si>
  <si>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</si>
  <si>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</si>
  <si>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</si>
  <si>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</si>
  <si>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</si>
  <si>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</si>
  <si>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</si>
  <si>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</si>
  <si>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</si>
  <si>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</si>
  <si>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</si>
  <si>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</si>
  <si>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</si>
  <si>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</si>
  <si>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</si>
  <si>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</si>
  <si>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</si>
  <si>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</si>
  <si>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</si>
  <si>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</si>
  <si>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</si>
  <si>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</si>
  <si>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</si>
  <si>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</si>
  <si>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</si>
  <si>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</si>
  <si>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</si>
  <si>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</si>
  <si>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</si>
  <si>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</si>
  <si>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</si>
  <si>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</si>
  <si>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</si>
  <si>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</si>
  <si>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</si>
  <si>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</si>
  <si>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</si>
  <si>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</si>
  <si>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</si>
  <si>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</si>
  <si>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</si>
  <si>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</si>
  <si>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</si>
  <si>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</si>
  <si>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</si>
  <si>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</si>
  <si>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</si>
  <si>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</si>
  <si>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</si>
  <si>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</si>
  <si>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</si>
  <si>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</si>
  <si>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</si>
  <si>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</si>
  <si>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</si>
  <si>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</si>
  <si>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</si>
  <si>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</si>
  <si>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</si>
  <si>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</si>
  <si>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</si>
  <si>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</si>
  <si>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</si>
  <si>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</si>
  <si>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</si>
  <si>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</si>
  <si>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</si>
  <si>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</si>
  <si>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</si>
  <si>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</si>
  <si>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</si>
  <si>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</si>
  <si>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</si>
  <si>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</si>
  <si>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</si>
  <si>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</si>
  <si>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</si>
  <si>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</si>
  <si>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</si>
  <si>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</si>
  <si>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</si>
  <si>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</si>
  <si>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</si>
  <si>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</si>
  <si>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</si>
  <si>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</si>
  <si>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</si>
  <si>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</si>
  <si>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</si>
  <si>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</si>
  <si>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</si>
  <si>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</si>
  <si>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</si>
  <si>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</si>
  <si>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</si>
  <si>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</si>
  <si>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</si>
  <si>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</si>
  <si>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</si>
  <si>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</si>
  <si>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</si>
  <si>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</si>
  <si>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</si>
  <si>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</si>
  <si>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</si>
  <si>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</si>
  <si>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</si>
  <si>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</si>
  <si>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</si>
  <si>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</si>
  <si>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</si>
  <si>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</si>
  <si>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</si>
  <si>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</si>
  <si>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</si>
  <si>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</si>
  <si>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</si>
  <si>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</si>
  <si>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</si>
  <si>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</si>
  <si>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</si>
  <si>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</si>
  <si>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</si>
  <si>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</si>
  <si>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</si>
  <si>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</si>
  <si>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</si>
  <si>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</si>
  <si>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</si>
  <si>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</si>
  <si>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</si>
  <si>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</si>
  <si>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</si>
  <si>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</si>
  <si>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</si>
  <si>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</si>
  <si>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</si>
  <si>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</si>
  <si>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</si>
  <si>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</si>
  <si>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</si>
  <si>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</si>
  <si>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</si>
  <si>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</si>
  <si>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</si>
  <si>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</si>
  <si>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</si>
  <si>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</si>
  <si>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</si>
  <si>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</si>
  <si>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</si>
  <si>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</si>
  <si>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</si>
  <si>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</si>
  <si>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</si>
  <si>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</si>
  <si>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</si>
  <si>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</si>
  <si>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</si>
  <si>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</si>
  <si>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</si>
  <si>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</si>
  <si>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</si>
  <si>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</si>
  <si>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</si>
  <si>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</si>
  <si>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</si>
  <si>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</si>
  <si>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</si>
  <si>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</si>
  <si>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</si>
  <si>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</si>
  <si>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</si>
  <si>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</si>
  <si>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</si>
  <si>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</si>
  <si>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</si>
  <si>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</si>
  <si>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</si>
  <si>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</si>
  <si>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</si>
  <si>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</si>
  <si>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</si>
  <si>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</si>
  <si>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</si>
  <si>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</si>
  <si>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</si>
  <si>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</si>
  <si>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</si>
  <si>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</si>
  <si>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</si>
  <si>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</si>
  <si>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</si>
  <si>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</si>
  <si>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</si>
  <si>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</si>
  <si>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</si>
  <si>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</si>
  <si>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</si>
  <si>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</si>
  <si>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</si>
  <si>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</si>
  <si>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</si>
  <si>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</si>
  <si>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</si>
  <si>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</si>
  <si>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</si>
  <si>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</si>
  <si>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</si>
  <si>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</si>
  <si>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</si>
  <si>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</si>
  <si>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</si>
  <si>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</si>
  <si>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</si>
  <si>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</si>
  <si>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</si>
  <si>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</si>
  <si>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</si>
  <si>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</si>
  <si>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</si>
  <si>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</si>
  <si>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</si>
  <si>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</si>
  <si>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</si>
  <si>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</si>
  <si>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</si>
  <si>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</si>
  <si>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</si>
  <si>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</si>
  <si>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</si>
  <si>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</si>
  <si>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</si>
  <si>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</si>
  <si>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</si>
  <si>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</si>
  <si>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</si>
  <si>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</si>
  <si>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</si>
  <si>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</si>
  <si>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</si>
  <si>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</si>
  <si>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</si>
  <si>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</si>
  <si>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</si>
  <si>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</si>
  <si>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</si>
  <si>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</si>
  <si>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</si>
  <si>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</si>
  <si>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</si>
  <si>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</si>
  <si>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</si>
  <si>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</si>
  <si>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</si>
  <si>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</si>
  <si>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</si>
  <si>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</si>
  <si>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</si>
  <si>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</si>
  <si>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</si>
  <si>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</si>
  <si>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</si>
  <si>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</si>
  <si>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</si>
  <si>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</si>
  <si>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</si>
  <si>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</si>
  <si>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</si>
  <si>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</si>
  <si>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</si>
  <si>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</si>
  <si>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</si>
  <si>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</si>
  <si>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</si>
  <si>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</si>
  <si>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</si>
  <si>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</si>
  <si>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</si>
  <si>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</si>
  <si>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</si>
  <si>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</si>
  <si>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</si>
  <si>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</si>
  <si>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</si>
  <si>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</si>
  <si>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</si>
  <si>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</si>
  <si>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</si>
  <si>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</si>
  <si>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</si>
  <si>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</si>
  <si>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</si>
  <si>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</si>
  <si>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</si>
  <si>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</si>
  <si>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</si>
  <si>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</si>
  <si>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</si>
  <si>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</si>
  <si>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</si>
  <si>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</si>
  <si>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</si>
  <si>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</si>
  <si>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</si>
  <si>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</si>
  <si>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</si>
  <si>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</si>
  <si>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</si>
  <si>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</si>
  <si>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</si>
  <si>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</si>
  <si>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</si>
  <si>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</si>
  <si>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</si>
  <si>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</si>
  <si>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</si>
  <si>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</si>
  <si>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</si>
  <si>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</si>
  <si>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</si>
  <si>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</si>
  <si>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</si>
  <si>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</si>
  <si>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</si>
  <si>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</si>
  <si>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</si>
  <si>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</si>
  <si>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</si>
  <si>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</si>
  <si>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</si>
  <si>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</si>
  <si>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</si>
  <si>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</si>
  <si>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</si>
  <si>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</si>
  <si>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</si>
  <si>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</si>
  <si>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</si>
  <si>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</si>
  <si>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</si>
  <si>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</si>
  <si>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</si>
  <si>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</si>
  <si>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</si>
  <si>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</si>
  <si>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</si>
  <si>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</si>
  <si>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</si>
  <si>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</si>
  <si>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</si>
  <si>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</si>
  <si>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</si>
  <si>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</si>
  <si>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</si>
  <si>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</si>
  <si>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</si>
  <si>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</si>
  <si>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</si>
  <si>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</si>
  <si>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</si>
  <si>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</si>
  <si>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</si>
  <si>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</si>
  <si>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</si>
  <si>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</si>
  <si>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</si>
  <si>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</si>
  <si>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</si>
  <si>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</si>
  <si>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</si>
  <si>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</si>
  <si>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</si>
  <si>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</si>
  <si>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</si>
  <si>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</si>
  <si>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</si>
  <si>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</si>
  <si>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</si>
  <si>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</si>
  <si>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</si>
  <si>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</si>
  <si>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</si>
  <si>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</si>
  <si>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</si>
  <si>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</si>
  <si>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</si>
  <si>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</si>
  <si>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</si>
  <si>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</si>
  <si>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</si>
  <si>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</si>
  <si>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</si>
  <si>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</si>
  <si>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</si>
  <si>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</si>
  <si>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</si>
  <si>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</si>
  <si>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</si>
  <si>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</si>
  <si>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</si>
  <si>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</si>
  <si>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</si>
  <si>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</si>
  <si>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</si>
  <si>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</si>
  <si>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</si>
  <si>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</si>
  <si>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</si>
  <si>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</si>
  <si>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</si>
  <si>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</si>
  <si>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</si>
  <si>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</si>
  <si>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</si>
  <si>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</si>
  <si>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</si>
  <si>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</si>
  <si>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</si>
  <si>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</si>
  <si>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</si>
  <si>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</si>
  <si>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</si>
  <si>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</si>
  <si>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</si>
  <si>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</si>
  <si>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</si>
  <si>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</si>
  <si>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</si>
  <si>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</si>
  <si>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</si>
  <si>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</si>
  <si>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</si>
  <si>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</si>
  <si>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</si>
  <si>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</si>
  <si>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</si>
  <si>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</si>
  <si>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</si>
  <si>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</si>
  <si>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</si>
  <si>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</si>
  <si>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</si>
  <si>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</si>
  <si>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</si>
  <si>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</si>
  <si>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</si>
  <si>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</si>
  <si>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</si>
  <si>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</si>
  <si>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</si>
  <si>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</si>
  <si>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</si>
  <si>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</si>
  <si>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</si>
  <si>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</si>
  <si>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</si>
  <si>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</si>
  <si>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</si>
  <si>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</si>
  <si>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</si>
  <si>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</si>
  <si>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</si>
  <si>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</si>
  <si>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</si>
  <si>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</si>
  <si>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</si>
  <si>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</si>
  <si>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</si>
  <si>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</si>
  <si>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</si>
  <si>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</si>
  <si>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</si>
  <si>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</si>
  <si>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</si>
  <si>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</si>
  <si>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</si>
  <si>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</si>
  <si>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</si>
  <si>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</si>
  <si>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</si>
  <si>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</si>
  <si>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</si>
  <si>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</si>
  <si>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</si>
  <si>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</si>
  <si>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</si>
  <si>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</si>
  <si>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</si>
  <si>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</si>
  <si>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</si>
  <si>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</si>
  <si>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</si>
  <si>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</si>
  <si>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</si>
  <si>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</si>
  <si>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</si>
  <si>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</si>
  <si>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</si>
  <si>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</si>
  <si>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</si>
  <si>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</si>
  <si>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</si>
  <si>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</si>
  <si>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</si>
  <si>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</si>
  <si>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</si>
  <si>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</si>
  <si>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</si>
  <si>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</si>
  <si>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</si>
  <si>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</si>
  <si>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</si>
  <si>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</si>
  <si>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</si>
  <si>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</si>
  <si>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</si>
  <si>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</si>
  <si>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</si>
  <si>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</si>
  <si>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</si>
  <si>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</si>
  <si>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</si>
  <si>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</si>
  <si>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</si>
  <si>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</si>
  <si>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</si>
  <si>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</si>
  <si>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</si>
  <si>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</si>
  <si>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</si>
  <si>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</si>
  <si>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</si>
  <si>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</si>
  <si>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</si>
  <si>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</si>
  <si>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</si>
  <si>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</si>
  <si>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</si>
  <si>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</si>
  <si>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</si>
  <si>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</si>
  <si>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</si>
  <si>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</si>
  <si>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</si>
  <si>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</si>
  <si>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</si>
  <si>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</si>
  <si>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</si>
  <si>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</si>
  <si>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</si>
  <si>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</si>
  <si>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</si>
  <si>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</si>
  <si>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</si>
  <si>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</si>
  <si>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</si>
  <si>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</si>
  <si>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</si>
  <si>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</si>
  <si>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</si>
  <si>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</si>
  <si>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</si>
  <si>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</si>
  <si>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</si>
  <si>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</si>
  <si>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</si>
  <si>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</si>
  <si>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</si>
  <si>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</si>
  <si>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</si>
  <si>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</si>
  <si>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</si>
  <si>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</si>
  <si>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</si>
  <si>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</si>
  <si>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</si>
  <si>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</si>
  <si>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</si>
  <si>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</si>
  <si>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</si>
  <si>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</si>
  <si>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</si>
  <si>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</si>
  <si>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</si>
  <si>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</si>
  <si>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</si>
  <si>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</si>
  <si>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</si>
  <si>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</si>
  <si>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</si>
  <si>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</si>
  <si>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</si>
  <si>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</si>
  <si>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</si>
  <si>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</si>
  <si>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</si>
  <si>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</si>
  <si>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</si>
  <si>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</si>
  <si>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</si>
  <si>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</si>
  <si>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</si>
  <si>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</si>
  <si>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</si>
  <si>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</si>
  <si>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</si>
  <si>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</si>
  <si>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</si>
  <si>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</si>
  <si>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</si>
  <si>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</si>
  <si>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</si>
  <si>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</si>
  <si>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</si>
  <si>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</si>
  <si>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</si>
  <si>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</si>
  <si>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</si>
  <si>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</si>
  <si>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</si>
  <si>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</si>
  <si>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</si>
  <si>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</si>
  <si>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</si>
  <si>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</si>
  <si>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</si>
  <si>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</si>
  <si>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</si>
  <si>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</si>
  <si>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</si>
  <si>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</si>
  <si>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</si>
  <si>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</si>
  <si>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</si>
  <si>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</si>
  <si>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</si>
  <si>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</si>
  <si>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</si>
  <si>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</si>
  <si>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</si>
  <si>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</si>
  <si>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</si>
  <si>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</si>
  <si>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</si>
  <si>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</si>
  <si>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</si>
  <si>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</si>
  <si>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</si>
  <si>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</si>
  <si>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</si>
  <si>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</si>
  <si>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</si>
  <si>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</si>
  <si>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</si>
  <si>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</si>
  <si>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</si>
  <si>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</si>
  <si>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</si>
  <si>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</si>
  <si>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</si>
  <si>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</si>
  <si>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</si>
  <si>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</si>
  <si>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</si>
  <si>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</si>
  <si>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</si>
  <si>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</si>
  <si>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</si>
  <si>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</si>
  <si>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</si>
  <si>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</si>
  <si>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</si>
  <si>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</si>
  <si>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</si>
  <si>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</si>
  <si>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</si>
  <si>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</si>
  <si>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</si>
  <si>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</si>
  <si>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</si>
  <si>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</si>
  <si>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</si>
  <si>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</si>
  <si>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</si>
  <si>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</si>
  <si>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</si>
  <si>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</si>
  <si>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</si>
  <si>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</si>
  <si>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</si>
  <si>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</si>
  <si>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</si>
  <si>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</si>
  <si>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</si>
  <si>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</si>
  <si>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</si>
  <si>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</si>
  <si>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</si>
  <si>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</si>
  <si>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</si>
  <si>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</si>
  <si>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</si>
  <si>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</si>
  <si>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</si>
  <si>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</si>
  <si>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</si>
  <si>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</si>
  <si>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</si>
  <si>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</si>
  <si>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</si>
  <si>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</si>
  <si>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</si>
  <si>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</si>
  <si>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</si>
  <si>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</si>
  <si>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</si>
  <si>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</si>
  <si>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</si>
  <si>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</si>
  <si>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</si>
  <si>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</si>
  <si>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</si>
  <si>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</si>
  <si>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</si>
  <si>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</si>
  <si>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</si>
  <si>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</si>
  <si>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</si>
  <si>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</si>
  <si>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</si>
  <si>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</si>
  <si>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</si>
  <si>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</si>
  <si>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</si>
  <si>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</si>
  <si>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</si>
  <si>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</si>
  <si>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</si>
  <si>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</si>
  <si>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</si>
  <si>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</si>
  <si>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</si>
  <si>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</si>
  <si>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</si>
  <si>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</si>
  <si>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</si>
  <si>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</si>
  <si>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</si>
  <si>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</si>
  <si>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</si>
  <si>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</si>
  <si>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</si>
  <si>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</si>
  <si>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</si>
  <si>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</si>
  <si>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</si>
  <si>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</si>
  <si>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</si>
  <si>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</si>
  <si>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</si>
  <si>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</si>
  <si>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</si>
  <si>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</si>
  <si>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</si>
  <si>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</si>
  <si>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</si>
  <si>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</si>
  <si>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</si>
  <si>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</si>
  <si>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</si>
  <si>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</si>
  <si>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</si>
  <si>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</si>
  <si>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</si>
  <si>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</si>
  <si>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</si>
  <si>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</si>
  <si>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</si>
  <si>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</si>
  <si>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</si>
  <si>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</si>
  <si>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</si>
  <si>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</si>
  <si>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</si>
  <si>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</si>
  <si>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</si>
  <si>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</si>
  <si>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</si>
  <si>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</si>
  <si>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</si>
  <si>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</si>
  <si>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</si>
  <si>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</si>
  <si>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</si>
  <si>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</si>
  <si>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</si>
  <si>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</si>
  <si>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</si>
  <si>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</si>
  <si>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</si>
  <si>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</si>
  <si>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</si>
  <si>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</si>
  <si>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</si>
  <si>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</si>
  <si>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</si>
  <si>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</si>
  <si>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</si>
  <si>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</si>
  <si>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</si>
  <si>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</si>
  <si>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</si>
  <si>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</si>
  <si>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</si>
  <si>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</si>
  <si>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</si>
  <si>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</si>
  <si>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</si>
  <si>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</si>
  <si>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</si>
  <si>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</si>
  <si>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</si>
  <si>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</si>
  <si>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</si>
  <si>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</si>
  <si>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</si>
  <si>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</si>
  <si>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</si>
  <si>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</si>
  <si>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</si>
  <si>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</si>
  <si>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</si>
  <si>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</si>
  <si>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</si>
  <si>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</si>
  <si>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</si>
  <si>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</si>
  <si>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</si>
  <si>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</si>
  <si>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</si>
  <si>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</si>
  <si>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</si>
  <si>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</si>
  <si>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</si>
  <si>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</si>
  <si>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</si>
  <si>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</si>
  <si>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</si>
  <si>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</si>
  <si>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</si>
  <si>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</si>
  <si>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</si>
  <si>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</si>
  <si>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</si>
  <si>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</si>
  <si>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</si>
  <si>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</si>
  <si>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</si>
  <si>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</si>
  <si>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</si>
  <si>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</si>
  <si>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</si>
  <si>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</si>
  <si>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</si>
  <si>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</si>
  <si>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</si>
  <si>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</si>
  <si>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</si>
  <si>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</si>
  <si>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</si>
  <si>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</si>
  <si>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</si>
  <si>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</si>
  <si>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</si>
  <si>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</si>
  <si>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</si>
  <si>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</si>
  <si>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</si>
  <si>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</si>
  <si>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</si>
  <si>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</si>
  <si>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</si>
  <si>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</si>
  <si>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</si>
  <si>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</si>
  <si>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</si>
  <si>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</si>
  <si>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</si>
  <si>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</si>
  <si>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</si>
  <si>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</si>
  <si>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</si>
  <si>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</si>
  <si>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</si>
  <si>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</si>
  <si>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</si>
  <si>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</si>
  <si>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</si>
  <si>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</si>
  <si>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</si>
  <si>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</si>
  <si>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</si>
  <si>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</si>
  <si>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</si>
  <si>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</si>
  <si>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</si>
  <si>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</si>
  <si>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</si>
  <si>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</si>
  <si>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</si>
  <si>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</si>
  <si>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</si>
  <si>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</si>
  <si>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</si>
  <si>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</si>
  <si>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</si>
  <si>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</si>
  <si>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</si>
  <si>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</si>
  <si>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</si>
  <si>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</si>
  <si>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</si>
  <si>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</si>
  <si>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</si>
  <si>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</si>
  <si>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</si>
  <si>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</si>
  <si>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</si>
  <si>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</si>
  <si>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</si>
  <si>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</si>
  <si>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</si>
  <si>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</si>
  <si>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</si>
  <si>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</si>
  <si>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</si>
  <si>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</si>
  <si>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</si>
  <si>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</si>
  <si>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</si>
  <si>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</si>
  <si>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</si>
  <si>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</si>
  <si>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</si>
  <si>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</si>
  <si>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</si>
  <si>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</si>
  <si>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</si>
  <si>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</si>
  <si>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</si>
  <si>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</si>
  <si>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</si>
  <si>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</si>
  <si>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</si>
  <si>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</si>
  <si>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</si>
  <si>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</si>
  <si>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</si>
  <si>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</si>
  <si>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</si>
  <si>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</si>
  <si>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</si>
  <si>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</si>
  <si>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</si>
  <si>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</si>
  <si>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</si>
  <si>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</si>
  <si>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</si>
  <si>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</si>
  <si>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</si>
  <si>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</si>
  <si>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</si>
  <si>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</si>
  <si>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</si>
  <si>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</si>
  <si>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</si>
  <si>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</si>
  <si>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</si>
  <si>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</si>
  <si>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</si>
  <si>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</si>
  <si>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</si>
  <si>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</si>
  <si>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</si>
  <si>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</si>
  <si>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</si>
  <si>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</si>
  <si>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</si>
  <si>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</si>
  <si>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</si>
  <si>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</si>
  <si>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</si>
  <si>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</si>
  <si>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</si>
  <si>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</si>
  <si>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</si>
  <si>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</si>
  <si>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</si>
  <si>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</si>
  <si>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</si>
  <si>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</si>
  <si>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</si>
  <si>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</si>
  <si>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</si>
  <si>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</si>
  <si>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</si>
  <si>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</si>
  <si>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</si>
  <si>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</si>
  <si>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</si>
  <si>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</si>
  <si>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</si>
  <si>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</si>
  <si>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</si>
  <si>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</si>
  <si>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</si>
  <si>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</si>
  <si>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</si>
  <si>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</si>
  <si>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</si>
  <si>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</si>
  <si>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</si>
  <si>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</si>
  <si>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</si>
  <si>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</si>
  <si>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</si>
  <si>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</si>
  <si>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</si>
  <si>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</si>
  <si>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</si>
  <si>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</si>
  <si>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</si>
  <si>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</si>
  <si>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</si>
  <si>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</si>
  <si>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</si>
  <si>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</si>
  <si>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</si>
  <si>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</si>
  <si>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</si>
  <si>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</si>
  <si>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</si>
  <si>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</si>
  <si>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</si>
  <si>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</si>
  <si>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</si>
  <si>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</si>
  <si>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</si>
  <si>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</si>
  <si>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</si>
  <si>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</si>
  <si>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</si>
  <si>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</si>
  <si>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</si>
  <si>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</si>
  <si>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</si>
  <si>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</si>
  <si>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</si>
  <si>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</si>
  <si>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</si>
  <si>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</si>
  <si>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</si>
  <si>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</si>
  <si>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</si>
  <si>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</si>
  <si>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</si>
  <si>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</si>
  <si>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</si>
  <si>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</si>
  <si>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</si>
  <si>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</si>
  <si>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</si>
  <si>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</si>
  <si>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</si>
  <si>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</si>
  <si>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</si>
  <si>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</si>
  <si>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</si>
  <si>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</si>
  <si>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</si>
  <si>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</si>
  <si>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</si>
  <si>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</si>
  <si>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</si>
  <si>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</si>
  <si>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</si>
  <si>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</si>
  <si>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</si>
  <si>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</si>
  <si>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</si>
  <si>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</si>
  <si>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</si>
  <si>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</si>
  <si>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</si>
  <si>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</si>
  <si>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</si>
  <si>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</si>
  <si>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</si>
  <si>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</si>
  <si>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</si>
  <si>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</si>
  <si>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</si>
  <si>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</si>
  <si>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</si>
  <si>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</si>
  <si>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</si>
  <si>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</si>
  <si>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</si>
  <si>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</si>
  <si>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</si>
  <si>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</si>
  <si>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</si>
  <si>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</si>
  <si>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</si>
  <si>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</si>
  <si>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</si>
  <si>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</si>
  <si>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</si>
  <si>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</si>
  <si>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</si>
  <si>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</si>
  <si>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</si>
  <si>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</si>
  <si>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</si>
  <si>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</si>
  <si>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</si>
  <si>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</si>
  <si>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</si>
  <si>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</si>
  <si>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</si>
  <si>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</si>
  <si>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</si>
  <si>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</si>
  <si>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</si>
  <si>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</si>
  <si>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</si>
  <si>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</si>
  <si>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</si>
  <si>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</si>
  <si>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</si>
  <si>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</si>
  <si>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</si>
  <si>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</si>
  <si>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</si>
  <si>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</si>
  <si>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</si>
  <si>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</si>
  <si>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</si>
  <si>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</si>
  <si>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</si>
  <si>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</si>
  <si>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</si>
  <si>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</si>
  <si>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</si>
  <si>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</si>
  <si>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</si>
  <si>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</si>
  <si>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</si>
  <si>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</si>
  <si>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</si>
  <si>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</si>
  <si>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</si>
  <si>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</si>
  <si>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</si>
  <si>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</si>
  <si>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</si>
  <si>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</si>
  <si>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</si>
  <si>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</si>
  <si>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</si>
  <si>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</si>
  <si>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</si>
  <si>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</si>
  <si>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</si>
  <si>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</si>
  <si>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</si>
  <si>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</si>
  <si>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</si>
  <si>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</si>
  <si>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</si>
  <si>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</si>
  <si>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</si>
  <si>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</si>
  <si>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</si>
  <si>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</si>
  <si>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</si>
  <si>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</si>
  <si>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</si>
  <si>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</si>
  <si>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</si>
  <si>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</si>
  <si>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</si>
  <si>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</si>
  <si>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</si>
  <si>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</si>
  <si>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</si>
  <si>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</si>
  <si>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</si>
  <si>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</si>
  <si>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</si>
  <si>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</si>
  <si>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</si>
  <si>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</si>
  <si>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</si>
  <si>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</si>
  <si>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</si>
  <si>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</si>
  <si>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</si>
  <si>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</si>
  <si>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</si>
  <si>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</si>
  <si>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</si>
  <si>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</si>
  <si>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</si>
  <si>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</si>
  <si>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</si>
  <si>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</si>
  <si>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</si>
  <si>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</si>
  <si>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</si>
  <si>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</si>
  <si>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</si>
  <si>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</si>
  <si>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</si>
  <si>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</si>
  <si>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</si>
  <si>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</si>
  <si>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</si>
  <si>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</si>
  <si>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</si>
  <si>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</si>
  <si>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</si>
  <si>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</si>
  <si>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</si>
  <si>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</si>
  <si>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</si>
  <si>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</si>
  <si>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</si>
  <si>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</si>
  <si>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</si>
  <si>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</si>
  <si>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</si>
  <si>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</si>
  <si>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</si>
  <si>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</si>
  <si>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</si>
  <si>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</si>
  <si>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</si>
  <si>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</si>
  <si>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</si>
  <si>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</si>
  <si>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</si>
  <si>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</si>
  <si>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</si>
  <si>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</si>
  <si>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</si>
  <si>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</si>
  <si>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</si>
  <si>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</si>
  <si>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</si>
  <si>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</si>
  <si>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</si>
  <si>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</si>
  <si>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</si>
  <si>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</si>
  <si>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</si>
  <si>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</si>
  <si>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</si>
  <si>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</si>
  <si>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</si>
  <si>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</si>
  <si>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</si>
  <si>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</si>
  <si>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</si>
  <si>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</si>
  <si>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</si>
  <si>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</si>
  <si>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</si>
  <si>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</si>
  <si>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</si>
  <si>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</si>
  <si>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</si>
  <si>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</si>
  <si>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</si>
  <si>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</si>
  <si>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</si>
  <si>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</si>
  <si>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</si>
  <si>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</si>
  <si>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</si>
  <si>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</si>
  <si>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</si>
  <si>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</si>
  <si>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</si>
  <si>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</si>
  <si>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</si>
  <si>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</si>
  <si>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</si>
  <si>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</si>
  <si>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</si>
  <si>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</si>
  <si>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</si>
  <si>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</si>
  <si>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</si>
  <si>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</si>
  <si>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</si>
  <si>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</si>
  <si>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</si>
  <si>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</si>
  <si>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</si>
  <si>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</si>
  <si>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</si>
  <si>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</si>
  <si>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</si>
  <si>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</si>
  <si>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</si>
  <si>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</si>
  <si>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</si>
  <si>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</si>
  <si>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</si>
  <si>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</si>
  <si>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</si>
  <si>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</si>
  <si>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</si>
  <si>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</si>
  <si>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</si>
  <si>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</si>
  <si>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</si>
  <si>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</si>
  <si>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</si>
  <si>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</si>
  <si>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</si>
  <si>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</si>
  <si>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</si>
  <si>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</si>
  <si>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</si>
  <si>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</si>
  <si>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</si>
  <si>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</si>
  <si>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</si>
  <si>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</si>
  <si>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</si>
  <si>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</si>
  <si>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</si>
  <si>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</si>
  <si>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</si>
  <si>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</si>
  <si>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</si>
  <si>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</si>
  <si>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</si>
  <si>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</si>
  <si>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</si>
  <si>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</si>
  <si>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</si>
  <si>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</si>
  <si>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</si>
  <si>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</si>
  <si>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</si>
  <si>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</si>
  <si>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</si>
  <si>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</si>
  <si>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</si>
  <si>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</si>
  <si>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</si>
  <si>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</si>
  <si>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</si>
  <si>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</si>
  <si>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</si>
  <si>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</si>
  <si>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</si>
  <si>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</si>
  <si>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</si>
  <si>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</si>
  <si>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</si>
  <si>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</si>
  <si>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</si>
  <si>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</si>
  <si>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</si>
  <si>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</si>
  <si>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</si>
  <si>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</si>
  <si>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</si>
  <si>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</si>
  <si>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</si>
  <si>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</si>
  <si>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</si>
  <si>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</si>
  <si>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</si>
  <si>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</si>
  <si>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</si>
  <si>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</si>
  <si>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</si>
  <si>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</si>
  <si>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</si>
  <si>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</si>
  <si>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</si>
  <si>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</si>
  <si>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</si>
  <si>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</si>
  <si>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</si>
  <si>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</si>
  <si>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</si>
  <si>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</si>
  <si>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</si>
  <si>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</si>
  <si>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</si>
  <si>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</si>
  <si>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</si>
  <si>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</si>
  <si>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</si>
  <si>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</si>
  <si>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</si>
  <si>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</si>
  <si>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</si>
  <si>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</si>
  <si>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</si>
  <si>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</si>
  <si>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</si>
  <si>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</si>
  <si>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</si>
  <si>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</si>
  <si>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</si>
  <si>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</si>
  <si>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</si>
  <si>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</si>
  <si>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</si>
  <si>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</si>
  <si>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</si>
  <si>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</si>
  <si>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</si>
  <si>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</si>
  <si>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</si>
  <si>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</si>
  <si>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</si>
  <si>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</si>
  <si>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</si>
  <si>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</si>
  <si>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</si>
  <si>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</si>
  <si>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</si>
  <si>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</si>
  <si>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</si>
  <si>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</si>
  <si>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</si>
  <si>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</si>
  <si>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</si>
  <si>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</si>
  <si>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</si>
  <si>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</si>
  <si>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</si>
  <si>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</si>
  <si>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</si>
  <si>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</si>
  <si>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</si>
  <si>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</si>
  <si>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</si>
  <si>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</si>
  <si>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</si>
  <si>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</si>
  <si>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</si>
  <si>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</si>
  <si>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</si>
  <si>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</si>
  <si>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</si>
  <si>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</si>
  <si>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</si>
  <si>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</si>
  <si>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</si>
  <si>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</si>
  <si>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</si>
  <si>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</si>
  <si>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</si>
  <si>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</si>
  <si>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</si>
  <si>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</si>
  <si>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</si>
  <si>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</si>
  <si>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</si>
  <si>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</si>
  <si>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</si>
  <si>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</si>
  <si>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</si>
  <si>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</si>
  <si>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</si>
  <si>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</si>
  <si>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</si>
  <si>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</si>
  <si>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</si>
  <si>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</si>
  <si>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</si>
  <si>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</si>
  <si>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</si>
  <si>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</si>
  <si>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</si>
  <si>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</si>
  <si>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</si>
  <si>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</si>
  <si>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</si>
  <si>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</si>
  <si>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</si>
  <si>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</si>
  <si>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</si>
  <si>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</si>
  <si>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</si>
  <si>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</si>
  <si>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</si>
  <si>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</si>
  <si>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</si>
  <si>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</si>
  <si>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</si>
  <si>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</si>
  <si>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</si>
  <si>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</si>
  <si>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</si>
  <si>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</si>
  <si>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</si>
  <si>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</si>
  <si>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</si>
  <si>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</si>
  <si>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</si>
  <si>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</si>
  <si>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</si>
  <si>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</si>
  <si>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</si>
  <si>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</si>
  <si>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</si>
  <si>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</si>
  <si>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</si>
  <si>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</si>
  <si>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</si>
  <si>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</si>
  <si>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</si>
  <si>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</si>
  <si>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</si>
  <si>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</si>
  <si>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</si>
  <si>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</si>
  <si>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</si>
  <si>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</si>
  <si>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</si>
  <si>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</si>
  <si>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</si>
  <si>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</si>
  <si>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</si>
  <si>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</si>
  <si>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</si>
  <si>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</si>
  <si>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</si>
  <si>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</si>
  <si>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</si>
  <si>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</si>
  <si>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</si>
  <si>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</si>
  <si>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</si>
  <si>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</si>
  <si>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</si>
  <si>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</si>
  <si>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</si>
  <si>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</si>
  <si>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</si>
  <si>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</si>
  <si>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</si>
  <si>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</si>
  <si>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</si>
  <si>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</si>
  <si>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</si>
  <si>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</si>
  <si>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</si>
  <si>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</si>
  <si>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</si>
  <si>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</si>
  <si>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</si>
  <si>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</si>
  <si>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</si>
  <si>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</si>
  <si>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</si>
  <si>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</si>
  <si>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</si>
  <si>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</si>
  <si>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</si>
  <si>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</si>
  <si>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</si>
  <si>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</si>
  <si>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</si>
  <si>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</si>
  <si>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</si>
  <si>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</si>
  <si>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</si>
  <si>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</si>
  <si>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</si>
  <si>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</si>
  <si>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</si>
  <si>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</si>
  <si>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</si>
  <si>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</si>
  <si>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</si>
  <si>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</si>
  <si>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</si>
  <si>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</si>
  <si>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</si>
  <si>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</si>
  <si>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</si>
  <si>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</si>
  <si>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</si>
  <si>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</si>
  <si>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</si>
  <si>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</si>
  <si>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</si>
  <si>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</si>
  <si>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</si>
  <si>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</si>
  <si>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</si>
  <si>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</si>
  <si>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</si>
  <si>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</si>
  <si>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</si>
  <si>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</si>
  <si>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</si>
  <si>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</si>
  <si>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</si>
  <si>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</si>
  <si>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</si>
  <si>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</si>
  <si>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</si>
  <si>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</si>
  <si>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</si>
  <si>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</si>
  <si>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</si>
  <si>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</si>
  <si>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</si>
  <si>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</si>
  <si>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</si>
  <si>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</si>
  <si>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</si>
  <si>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</si>
  <si>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</si>
  <si>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</si>
  <si>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</si>
  <si>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</si>
  <si>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</si>
  <si>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</si>
  <si>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</si>
  <si>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</si>
  <si>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</si>
  <si>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</si>
  <si>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</si>
  <si>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</si>
  <si>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</si>
  <si>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</si>
  <si>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</si>
  <si>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</si>
  <si>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</si>
  <si>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</si>
  <si>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</si>
  <si>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</si>
  <si>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</si>
  <si>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</si>
  <si>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</si>
  <si>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</si>
  <si>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</si>
  <si>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</si>
  <si>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</si>
  <si>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</si>
  <si>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</si>
  <si>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</si>
  <si>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</si>
  <si>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</si>
  <si>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</si>
  <si>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</si>
  <si>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</si>
  <si>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</si>
  <si>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</si>
  <si>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</si>
  <si>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</si>
  <si>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</si>
  <si>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</si>
  <si>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</si>
  <si>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</si>
  <si>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</si>
  <si>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</si>
  <si>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</si>
  <si>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</si>
  <si>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</si>
  <si>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</si>
  <si>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</si>
  <si>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</si>
  <si>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</si>
  <si>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</si>
  <si>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</si>
  <si>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</si>
  <si>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</si>
  <si>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</si>
  <si>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</si>
  <si>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</si>
  <si>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</si>
  <si>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</si>
  <si>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</si>
  <si>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</si>
  <si>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</si>
  <si>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</si>
  <si>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</si>
  <si>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</si>
  <si>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</si>
  <si>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</si>
  <si>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</si>
  <si>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</si>
  <si>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</si>
  <si>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</si>
  <si>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</si>
  <si>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</si>
  <si>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</si>
  <si>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</si>
  <si>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</si>
  <si>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</si>
  <si>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</si>
  <si>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</si>
  <si>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</si>
  <si>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</si>
  <si>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</si>
  <si>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</si>
  <si>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</si>
  <si>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</si>
  <si>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</si>
  <si>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</si>
  <si>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</si>
  <si>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</si>
  <si>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</si>
  <si>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</si>
  <si>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</si>
  <si>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</si>
  <si>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</si>
  <si>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</si>
  <si>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</si>
  <si>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</si>
  <si>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</si>
  <si>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</si>
  <si>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</si>
  <si>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</si>
  <si>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</si>
  <si>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</si>
  <si>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</si>
  <si>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</si>
  <si>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</si>
  <si>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</si>
  <si>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</si>
  <si>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</si>
  <si>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</si>
  <si>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</si>
  <si>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</si>
  <si>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</si>
  <si>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</si>
  <si>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</si>
  <si>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</si>
  <si>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</si>
  <si>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</si>
  <si>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</si>
  <si>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</si>
  <si>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</si>
  <si>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</si>
  <si>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</si>
  <si>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</si>
  <si>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</si>
  <si>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</si>
  <si>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</si>
  <si>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</si>
  <si>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</si>
  <si>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</si>
  <si>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</si>
  <si>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</si>
  <si>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</si>
  <si>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</si>
  <si>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</si>
  <si>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</si>
  <si>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</si>
  <si>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</si>
  <si>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</si>
  <si>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</si>
  <si>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</si>
  <si>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</si>
  <si>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</si>
  <si>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</si>
  <si>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</si>
  <si>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</si>
  <si>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</si>
  <si>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</si>
  <si>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</si>
  <si>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</si>
  <si>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</si>
  <si>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</si>
  <si>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</si>
  <si>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</si>
  <si>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</si>
  <si>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</si>
  <si>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</si>
  <si>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</si>
  <si>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</si>
  <si>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</si>
  <si>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</si>
  <si>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</si>
  <si>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</si>
  <si>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</si>
  <si>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</si>
  <si>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</si>
  <si>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</si>
  <si>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</si>
  <si>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</si>
  <si>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</si>
  <si>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</si>
  <si>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</si>
  <si>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</si>
  <si>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</si>
  <si>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</si>
  <si>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</si>
  <si>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</si>
  <si>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</si>
  <si>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</si>
  <si>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</si>
  <si>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</si>
  <si>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</si>
  <si>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</si>
  <si>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</si>
  <si>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</si>
  <si>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</si>
  <si>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</si>
  <si>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</si>
  <si>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</si>
  <si>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</si>
  <si>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</si>
  <si>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</si>
  <si>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</si>
  <si>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</si>
  <si>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</si>
  <si>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</si>
  <si>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</si>
  <si>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</si>
  <si>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</si>
  <si>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</si>
  <si>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</si>
  <si>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</si>
  <si>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</si>
  <si>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</si>
  <si>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</si>
  <si>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</si>
  <si>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</si>
  <si>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</si>
  <si>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</si>
  <si>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</si>
  <si>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</si>
  <si>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</si>
  <si>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</si>
  <si>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</si>
  <si>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</si>
  <si>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</si>
  <si>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</si>
  <si>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</si>
  <si>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</si>
  <si>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</si>
  <si>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</si>
  <si>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</si>
  <si>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</si>
  <si>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</si>
  <si>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</si>
  <si>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</si>
  <si>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</si>
  <si>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</si>
  <si>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</si>
  <si>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</si>
  <si>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</si>
  <si>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</si>
  <si>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</si>
  <si>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</si>
  <si>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</si>
  <si>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</si>
  <si>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</si>
  <si>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</si>
  <si>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</si>
  <si>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</si>
  <si>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</si>
  <si>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</si>
  <si>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</si>
  <si>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</si>
  <si>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</si>
  <si>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</si>
  <si>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</si>
  <si>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</si>
  <si>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</si>
  <si>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</si>
  <si>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</si>
  <si>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</si>
  <si>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</si>
  <si>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</si>
  <si>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</si>
  <si>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</si>
  <si>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</si>
  <si>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</si>
  <si>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</si>
  <si>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</si>
  <si>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</si>
  <si>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</si>
  <si>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</si>
  <si>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</si>
  <si>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</si>
  <si>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</si>
  <si>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</si>
  <si>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</si>
  <si>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</si>
  <si>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</si>
  <si>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</si>
  <si>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</si>
  <si>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</si>
  <si>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</si>
  <si>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</si>
  <si>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</si>
  <si>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</si>
  <si>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</si>
  <si>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</si>
  <si>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</si>
  <si>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</si>
  <si>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</si>
  <si>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</si>
  <si>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</si>
  <si>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</si>
  <si>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</si>
  <si>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</si>
  <si>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</si>
  <si>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</si>
  <si>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</si>
  <si>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</si>
  <si>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</si>
  <si>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</si>
  <si>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</si>
  <si>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</si>
  <si>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</si>
  <si>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</si>
  <si>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</si>
  <si>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</si>
  <si>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</si>
  <si>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</si>
  <si>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</si>
  <si>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</si>
  <si>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</si>
  <si>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</si>
  <si>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</si>
  <si>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</si>
  <si>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</si>
  <si>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</si>
  <si>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</si>
  <si>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</si>
  <si>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</si>
  <si>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</si>
  <si>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</si>
  <si>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</si>
  <si>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</si>
  <si>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</si>
  <si>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</si>
  <si>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</si>
  <si>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</si>
  <si>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</si>
  <si>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</si>
  <si>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</si>
  <si>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</si>
  <si>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</si>
  <si>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</si>
  <si>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</si>
  <si>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</si>
  <si>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</si>
  <si>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</si>
  <si>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</si>
  <si>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</si>
  <si>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</si>
  <si>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</si>
  <si>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</si>
  <si>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</si>
  <si>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</si>
  <si>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</si>
  <si>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</si>
  <si>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</si>
  <si>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</si>
  <si>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</si>
  <si>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</si>
  <si>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</si>
  <si>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</si>
  <si>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</si>
  <si>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</si>
  <si>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</si>
  <si>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</si>
  <si>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</si>
  <si>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</si>
  <si>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</si>
  <si>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</si>
  <si>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</si>
  <si>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</si>
  <si>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</si>
  <si>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</si>
  <si>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</si>
  <si>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</si>
  <si>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</si>
  <si>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</si>
  <si>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</si>
  <si>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</si>
  <si>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</si>
  <si>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</si>
  <si>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</si>
  <si>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</si>
  <si>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</si>
  <si>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</si>
  <si>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</si>
  <si>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</si>
  <si>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</si>
  <si>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</si>
  <si>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</si>
  <si>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</si>
  <si>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</si>
  <si>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</si>
  <si>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</si>
  <si>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</si>
  <si>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</si>
  <si>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</si>
  <si>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</si>
  <si>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</si>
  <si>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</si>
  <si>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</si>
  <si>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</si>
  <si>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</si>
  <si>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</si>
  <si>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</si>
  <si>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</si>
  <si>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</si>
  <si>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</si>
  <si>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</si>
  <si>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</si>
  <si>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</si>
  <si>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</si>
  <si>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</si>
  <si>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</si>
  <si>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</si>
  <si>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</si>
  <si>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</si>
  <si>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</si>
  <si>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</si>
  <si>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</si>
  <si>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</si>
  <si>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</si>
  <si>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</si>
  <si>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</si>
  <si>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</si>
  <si>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</si>
  <si>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</si>
  <si>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</si>
  <si>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</si>
  <si>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</si>
  <si>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</si>
  <si>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</si>
  <si>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</si>
  <si>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</si>
  <si>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</si>
  <si>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</si>
  <si>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</si>
  <si>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</si>
  <si>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</si>
  <si>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</si>
  <si>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</si>
  <si>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</si>
  <si>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</si>
  <si>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</si>
  <si>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</si>
  <si>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</si>
  <si>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</si>
  <si>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</si>
  <si>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</si>
  <si>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</si>
  <si>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</si>
  <si>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</si>
  <si>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</si>
  <si>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</si>
  <si>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</si>
  <si>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</si>
  <si>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</si>
  <si>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</si>
  <si>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</si>
  <si>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</si>
  <si>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</si>
  <si>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</si>
  <si>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</si>
  <si>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</si>
  <si>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</si>
  <si>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</si>
  <si>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</si>
  <si>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</si>
  <si>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</si>
  <si>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</si>
  <si>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</si>
  <si>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</si>
  <si>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</si>
  <si>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</si>
  <si>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</si>
  <si>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</si>
  <si>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</si>
  <si>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</si>
  <si>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</si>
  <si>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</si>
  <si>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</si>
  <si>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</si>
  <si>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</si>
  <si>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</si>
  <si>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</si>
  <si>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</si>
  <si>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</si>
  <si>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</si>
  <si>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</si>
  <si>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</si>
  <si>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</si>
  <si>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</si>
  <si>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</si>
  <si>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</si>
  <si>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</si>
  <si>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</si>
  <si>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</si>
  <si>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</si>
  <si>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</si>
  <si>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</si>
  <si>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</si>
  <si>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</si>
  <si>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</si>
  <si>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</si>
  <si>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</si>
  <si>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</si>
  <si>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</si>
  <si>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</si>
  <si>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</si>
  <si>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</si>
  <si>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</si>
  <si>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</si>
  <si>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</si>
  <si>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</si>
  <si>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</si>
  <si>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</si>
  <si>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</si>
  <si>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</si>
  <si>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</si>
  <si>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</si>
  <si>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</si>
  <si>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</si>
  <si>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</si>
  <si>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</si>
  <si>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</si>
  <si>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</si>
  <si>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</si>
  <si>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</si>
  <si>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</si>
  <si>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</si>
  <si>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</si>
  <si>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</si>
  <si>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</si>
  <si>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</si>
  <si>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</si>
  <si>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</si>
  <si>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</si>
  <si>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</si>
  <si>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</si>
  <si>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</si>
  <si>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</si>
  <si>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</si>
  <si>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</si>
  <si>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</si>
  <si>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</si>
  <si>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</si>
  <si>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</si>
  <si>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</si>
  <si>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</si>
  <si>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</si>
  <si>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</si>
  <si>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</si>
  <si>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</si>
  <si>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</si>
  <si>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</si>
  <si>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</si>
  <si>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</si>
  <si>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</si>
  <si>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</si>
  <si>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</si>
  <si>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</si>
  <si>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</si>
  <si>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</si>
  <si>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</si>
  <si>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</si>
  <si>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</si>
  <si>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</si>
  <si>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</si>
  <si>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</si>
  <si>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</si>
  <si>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</si>
  <si>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</si>
  <si>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</si>
  <si>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</si>
  <si>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</si>
  <si>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</si>
  <si>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</si>
  <si>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</si>
  <si>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</si>
  <si>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</si>
  <si>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</si>
  <si>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</si>
  <si>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</si>
  <si>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</si>
  <si>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</si>
  <si>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</si>
  <si>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</si>
  <si>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</si>
  <si>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</si>
  <si>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</si>
  <si>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</si>
  <si>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</si>
  <si>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</si>
  <si>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</si>
  <si>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</si>
  <si>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</si>
  <si>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</si>
  <si>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</si>
  <si>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</si>
  <si>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</si>
  <si>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</si>
  <si>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</si>
  <si>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</si>
  <si>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</si>
  <si>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</si>
  <si>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</si>
  <si>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</si>
  <si>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</si>
  <si>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</si>
  <si>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</si>
  <si>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</si>
  <si>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</si>
  <si>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</si>
  <si>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</si>
  <si>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</si>
  <si>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</si>
  <si>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</si>
  <si>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</si>
  <si>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</si>
  <si>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</si>
  <si>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</si>
  <si>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</si>
  <si>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</si>
  <si>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</si>
  <si>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</si>
  <si>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</si>
  <si>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</si>
  <si>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</si>
  <si>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</si>
  <si>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</si>
  <si>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</si>
  <si>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</si>
  <si>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</si>
  <si>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</si>
  <si>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</si>
  <si>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</si>
  <si>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</si>
  <si>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</si>
  <si>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</si>
  <si>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</si>
  <si>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</si>
  <si>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</si>
  <si>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</si>
  <si>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</si>
  <si>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</si>
  <si>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</si>
  <si>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</si>
  <si>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</si>
  <si>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</si>
  <si>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</si>
  <si>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</si>
  <si>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</si>
  <si>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</si>
  <si>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</si>
  <si>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</si>
  <si>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</si>
  <si>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</si>
  <si>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</si>
  <si>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</si>
  <si>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</si>
  <si>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</si>
  <si>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</si>
  <si>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</si>
  <si>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</si>
  <si>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</si>
  <si>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</si>
  <si>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</si>
  <si>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</si>
  <si>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</si>
  <si>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</si>
  <si>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</si>
  <si>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</si>
  <si>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</si>
  <si>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</si>
  <si>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</si>
  <si>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</si>
  <si>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</si>
  <si>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</si>
  <si>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</si>
  <si>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</si>
  <si>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</si>
  <si>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</si>
  <si>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</si>
  <si>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</si>
  <si>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</si>
  <si>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</si>
  <si>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</si>
  <si>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</si>
  <si>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</si>
  <si>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</si>
  <si>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</si>
  <si>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</si>
  <si>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</si>
  <si>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</si>
  <si>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</si>
  <si>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</si>
  <si>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</si>
  <si>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</si>
  <si>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</si>
  <si>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</si>
  <si>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</si>
  <si>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</si>
  <si>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</si>
  <si>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</si>
  <si>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</si>
  <si>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</si>
  <si>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</si>
  <si>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</si>
  <si>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</si>
  <si>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</si>
  <si>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</si>
  <si>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</si>
  <si>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</si>
  <si>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</si>
  <si>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</si>
  <si>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</si>
  <si>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</si>
  <si>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</si>
  <si>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</si>
  <si>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</si>
  <si>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</si>
  <si>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</si>
  <si>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</si>
  <si>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</si>
  <si>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</si>
  <si>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</si>
  <si>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</si>
  <si>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</si>
  <si>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</si>
  <si>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</si>
  <si>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</si>
  <si>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</si>
  <si>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</si>
  <si>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</si>
  <si>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</si>
  <si>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</si>
  <si>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</si>
  <si>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</si>
  <si>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</si>
  <si>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</si>
  <si>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</si>
  <si>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</si>
  <si>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</si>
  <si>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</si>
  <si>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</si>
  <si>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</si>
  <si>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</si>
  <si>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</si>
  <si>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</si>
  <si>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</si>
  <si>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</si>
  <si>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</si>
  <si>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</si>
  <si>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</si>
  <si>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</si>
  <si>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</si>
  <si>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</si>
  <si>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</si>
  <si>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</si>
  <si>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</si>
  <si>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</si>
  <si>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</si>
  <si>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</si>
  <si>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</si>
  <si>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</si>
  <si>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</si>
  <si>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</si>
  <si>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</si>
  <si>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</si>
  <si>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</si>
  <si>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</si>
  <si>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</si>
  <si>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</si>
  <si>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</si>
  <si>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</si>
  <si>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</si>
  <si>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</si>
  <si>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</si>
  <si>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</si>
  <si>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</si>
  <si>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</si>
  <si>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</si>
  <si>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</si>
  <si>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</si>
  <si>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</si>
  <si>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</si>
  <si>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</si>
  <si>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</si>
  <si>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</si>
  <si>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</si>
  <si>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</si>
  <si>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</si>
  <si>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</si>
  <si>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</si>
  <si>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</si>
  <si>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</si>
  <si>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</si>
  <si>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</si>
  <si>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</si>
  <si>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</si>
  <si>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</si>
  <si>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</si>
  <si>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</si>
  <si>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</si>
  <si>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</si>
  <si>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</si>
  <si>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</si>
  <si>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</si>
  <si>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</si>
  <si>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</si>
  <si>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</si>
  <si>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</si>
  <si>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</si>
  <si>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</si>
  <si>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</si>
  <si>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</si>
  <si>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</si>
  <si>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</si>
  <si>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</si>
  <si>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</si>
  <si>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</si>
  <si>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</si>
  <si>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</si>
  <si>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</si>
  <si>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</si>
  <si>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</si>
  <si>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</si>
  <si>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</si>
  <si>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</si>
  <si>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</si>
  <si>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</si>
  <si>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</si>
  <si>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</si>
  <si>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</si>
  <si>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</si>
  <si>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</si>
  <si>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</si>
  <si>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</si>
  <si>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</si>
  <si>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</si>
  <si>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</si>
  <si>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</si>
  <si>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</si>
  <si>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</si>
  <si>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</si>
  <si>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</si>
  <si>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</si>
  <si>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</si>
  <si>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</si>
  <si>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</si>
  <si>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</si>
  <si>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</si>
  <si>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</si>
  <si>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</si>
  <si>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</si>
  <si>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</si>
  <si>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</si>
  <si>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</si>
  <si>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</si>
  <si>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</si>
  <si>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</si>
  <si>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</si>
  <si>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</si>
  <si>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</si>
  <si>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</si>
  <si>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</si>
  <si>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</si>
  <si>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</si>
  <si>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</si>
  <si>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</si>
  <si>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</si>
  <si>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</si>
  <si>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</si>
  <si>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</si>
  <si>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</si>
  <si>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</si>
  <si>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</si>
  <si>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</si>
  <si>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</si>
  <si>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</si>
  <si>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</si>
  <si>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</si>
  <si>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</si>
  <si>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</si>
  <si>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</si>
  <si>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</si>
  <si>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</si>
  <si>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</si>
  <si>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</si>
  <si>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</si>
  <si>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</si>
  <si>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</si>
  <si>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</si>
  <si>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</si>
  <si>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</si>
  <si>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</si>
  <si>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</si>
  <si>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</si>
  <si>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</si>
  <si>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</si>
  <si>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</si>
  <si>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</si>
  <si>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</si>
  <si>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</si>
  <si>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</si>
  <si>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</si>
  <si>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</si>
  <si>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</si>
  <si>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</si>
  <si>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</si>
  <si>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</si>
  <si>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</si>
  <si>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</si>
  <si>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</si>
  <si>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</si>
  <si>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</si>
  <si>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</si>
  <si>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</si>
  <si>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</si>
  <si>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</si>
  <si>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</si>
  <si>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</si>
  <si>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</si>
  <si>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</si>
  <si>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</si>
  <si>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</si>
  <si>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</si>
  <si>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</si>
  <si>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</si>
  <si>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</si>
  <si>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</si>
  <si>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</si>
  <si>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</si>
  <si>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</si>
  <si>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</si>
  <si>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</si>
  <si>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</si>
  <si>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</si>
  <si>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</si>
  <si>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</si>
  <si>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</si>
  <si>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</si>
  <si>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</si>
  <si>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</si>
  <si>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</si>
  <si>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</si>
  <si>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</si>
  <si>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</si>
  <si>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</si>
  <si>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</si>
  <si>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</si>
  <si>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</si>
  <si>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</si>
  <si>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</si>
  <si>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</si>
  <si>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</si>
  <si>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</si>
  <si>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</si>
  <si>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</si>
  <si>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</si>
  <si>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</si>
  <si>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</si>
  <si>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</si>
  <si>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</si>
  <si>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</si>
  <si>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</si>
  <si>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</si>
  <si>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</si>
  <si>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</si>
  <si>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</si>
  <si>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</si>
  <si>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</si>
  <si>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</si>
  <si>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</si>
  <si>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</si>
  <si>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</si>
  <si>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</si>
  <si>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</si>
  <si>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</si>
  <si>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</si>
  <si>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</si>
  <si>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</si>
  <si>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</si>
  <si>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</si>
  <si>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</si>
  <si>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</si>
  <si>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</si>
  <si>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</si>
  <si>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</si>
  <si>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</si>
  <si>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</si>
  <si>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</si>
  <si>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</si>
  <si>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</si>
  <si>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</si>
  <si>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</si>
  <si>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</si>
  <si>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</si>
  <si>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</si>
  <si>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</si>
  <si>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</si>
  <si>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</si>
  <si>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</si>
  <si>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</si>
  <si>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</si>
  <si>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</si>
  <si>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</si>
  <si>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</si>
  <si>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</si>
  <si>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</si>
  <si>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</si>
  <si>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</si>
  <si>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</si>
  <si>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</si>
  <si>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</si>
  <si>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</si>
  <si>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</si>
  <si>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</si>
  <si>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</si>
  <si>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</si>
  <si>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</si>
  <si>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</si>
  <si>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</si>
  <si>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</si>
  <si>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</si>
  <si>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</si>
  <si>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</si>
  <si>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</si>
  <si>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</si>
  <si>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</si>
  <si>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</si>
  <si>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</si>
  <si>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</si>
  <si>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</si>
  <si>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</si>
  <si>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</si>
  <si>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</si>
  <si>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</si>
  <si>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</si>
  <si>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</si>
  <si>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</si>
  <si>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</si>
  <si>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</si>
  <si>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</si>
  <si>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</si>
  <si>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</si>
  <si>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</si>
  <si>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</si>
  <si>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</si>
  <si>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</si>
  <si>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</si>
  <si>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</si>
  <si>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</si>
  <si>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</si>
  <si>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</si>
  <si>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</si>
  <si>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</si>
  <si>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</si>
  <si>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</si>
  <si>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</si>
  <si>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</si>
  <si>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</si>
  <si>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</si>
  <si>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</si>
  <si>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</si>
  <si>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</si>
  <si>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</si>
  <si>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</si>
  <si>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</si>
  <si>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</si>
  <si>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</si>
  <si>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</si>
  <si>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</si>
  <si>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</si>
  <si>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</si>
  <si>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</si>
  <si>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</si>
  <si>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</si>
  <si>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</si>
  <si>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</si>
  <si>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</si>
  <si>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</si>
  <si>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</si>
  <si>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</si>
  <si>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</si>
  <si>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</si>
  <si>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</si>
  <si>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</si>
  <si>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</si>
  <si>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</si>
  <si>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</si>
  <si>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</si>
  <si>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</si>
  <si>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</si>
  <si>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</si>
  <si>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</si>
  <si>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</si>
  <si>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</si>
  <si>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</si>
  <si>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</si>
  <si>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</si>
  <si>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</si>
  <si>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</si>
  <si>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</si>
  <si>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</si>
  <si>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</si>
  <si>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</si>
  <si>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</si>
  <si>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</si>
  <si>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</si>
  <si>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</si>
  <si>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</si>
  <si>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</si>
  <si>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</si>
  <si>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</si>
  <si>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</si>
  <si>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</si>
  <si>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</si>
  <si>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</si>
  <si>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</si>
  <si>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</si>
  <si>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</si>
  <si>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</si>
  <si>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</si>
  <si>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</si>
  <si>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</si>
  <si>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</si>
  <si>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</si>
  <si>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</si>
  <si>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</si>
  <si>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</si>
  <si>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</si>
  <si>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</si>
  <si>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</si>
  <si>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</si>
  <si>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</si>
  <si>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</si>
  <si>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</si>
  <si>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</si>
  <si>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</si>
  <si>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</si>
  <si>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</si>
  <si>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</si>
  <si>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</si>
  <si>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</si>
  <si>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</si>
  <si>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</si>
  <si>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</si>
  <si>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</si>
  <si>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</si>
  <si>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</si>
  <si>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</si>
  <si>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</si>
  <si>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</si>
  <si>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</si>
  <si>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</si>
  <si>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</si>
  <si>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</si>
  <si>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</si>
  <si>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</si>
  <si>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</si>
  <si>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</si>
  <si>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</si>
  <si>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</si>
  <si>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</si>
  <si>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</si>
  <si>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</si>
  <si>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</si>
  <si>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</si>
  <si>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</si>
  <si>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</si>
  <si>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</si>
  <si>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</si>
  <si>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</si>
  <si>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</si>
  <si>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</si>
  <si>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</si>
  <si>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</si>
  <si>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</si>
  <si>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</si>
  <si>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</si>
  <si>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</si>
  <si>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</si>
  <si>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</si>
  <si>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</si>
  <si>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</si>
  <si>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</si>
  <si>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</si>
  <si>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</si>
  <si>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</si>
  <si>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</si>
  <si>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</si>
  <si>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</si>
  <si>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</si>
  <si>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</si>
  <si>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</si>
  <si>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</si>
  <si>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</si>
  <si>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</si>
  <si>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</si>
  <si>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</si>
  <si>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</si>
  <si>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</si>
  <si>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</si>
  <si>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</si>
  <si>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</si>
  <si>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</si>
  <si>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</si>
  <si>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</si>
  <si>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</si>
  <si>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</si>
  <si>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</si>
  <si>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</si>
  <si>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</si>
  <si>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</si>
  <si>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</si>
  <si>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</si>
  <si>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</si>
  <si>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</si>
  <si>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</si>
  <si>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</si>
  <si>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</si>
  <si>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</si>
  <si>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</si>
  <si>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</si>
  <si>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</si>
  <si>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</si>
  <si>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</si>
  <si>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</si>
  <si>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</si>
  <si>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</si>
  <si>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</si>
  <si>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</si>
  <si>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</si>
  <si>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</si>
  <si>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</si>
  <si>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</si>
  <si>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</si>
  <si>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</si>
  <si>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</si>
  <si>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</si>
  <si>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</si>
  <si>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</si>
  <si>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</si>
  <si>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</si>
  <si>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</si>
  <si>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</si>
  <si>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</si>
  <si>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</si>
  <si>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</si>
  <si>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</si>
  <si>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</si>
  <si>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</si>
  <si>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</si>
  <si>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</si>
  <si>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</si>
  <si>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</si>
  <si>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</si>
  <si>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</si>
  <si>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</si>
  <si>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</si>
  <si>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</si>
  <si>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</si>
  <si>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</si>
  <si>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</si>
  <si>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</si>
  <si>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</si>
  <si>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</si>
  <si>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</si>
  <si>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</si>
  <si>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</si>
  <si>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</si>
  <si>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</si>
  <si>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</si>
  <si>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</si>
  <si>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</si>
  <si>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</si>
  <si>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</si>
  <si>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</si>
  <si>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</si>
  <si>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</si>
  <si>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</si>
  <si>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</si>
  <si>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</si>
  <si>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</si>
  <si>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</si>
  <si>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</si>
  <si>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</si>
  <si>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</si>
  <si>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</si>
  <si>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</si>
  <si>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</si>
  <si>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</si>
  <si>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</si>
  <si>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</si>
  <si>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</si>
  <si>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</si>
  <si>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</si>
  <si>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</si>
  <si>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</si>
  <si>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</si>
  <si>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</si>
  <si>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</si>
  <si>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</si>
  <si>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</si>
  <si>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</si>
  <si>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</si>
  <si>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</si>
  <si>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</si>
  <si>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</si>
  <si>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</si>
  <si>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</si>
  <si>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</si>
  <si>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</si>
  <si>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</si>
  <si>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</si>
  <si>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</si>
  <si>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</si>
  <si>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</si>
  <si>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</si>
  <si>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</si>
  <si>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</si>
  <si>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</si>
  <si>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</si>
  <si>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</si>
  <si>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</si>
  <si>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</si>
  <si>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</si>
  <si>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</si>
  <si>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</si>
  <si>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</si>
  <si>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</si>
  <si>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</si>
  <si>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</si>
  <si>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</si>
  <si>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</si>
  <si>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</si>
  <si>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</si>
  <si>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</si>
  <si>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</si>
  <si>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</si>
  <si>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</si>
  <si>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</si>
  <si>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</si>
  <si>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</si>
  <si>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</si>
  <si>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</si>
  <si>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</si>
  <si>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</si>
  <si>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</si>
  <si>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</si>
  <si>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</si>
  <si>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</si>
  <si>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</si>
  <si>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</si>
  <si>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</si>
  <si>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</si>
  <si>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</si>
  <si>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</si>
  <si>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</si>
  <si>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</si>
  <si>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</si>
  <si>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</si>
  <si>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</si>
  <si>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</si>
  <si>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</si>
  <si>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</si>
  <si>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</si>
  <si>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</si>
  <si>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</si>
  <si>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</si>
  <si>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</si>
  <si>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</si>
  <si>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</si>
  <si>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</si>
  <si>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</si>
  <si>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</si>
  <si>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</si>
  <si>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</si>
  <si>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</si>
  <si>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</si>
  <si>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</si>
  <si>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</si>
  <si>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</si>
  <si>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</si>
  <si>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</si>
  <si>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</si>
  <si>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</si>
  <si>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</si>
  <si>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</si>
  <si>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</si>
  <si>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</si>
  <si>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</si>
  <si>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</si>
  <si>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</si>
  <si>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</si>
  <si>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</si>
  <si>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</si>
  <si>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</si>
  <si>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</si>
  <si>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</si>
  <si>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</si>
  <si>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</si>
  <si>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</si>
  <si>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</si>
  <si>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</si>
  <si>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</si>
  <si>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</si>
  <si>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</si>
  <si>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</si>
  <si>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</si>
  <si>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</si>
  <si>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</si>
  <si>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</si>
  <si>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</si>
  <si>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</si>
  <si>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</si>
  <si>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</si>
  <si>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</si>
  <si>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</si>
  <si>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</si>
  <si>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</si>
  <si>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</si>
  <si>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</si>
  <si>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</si>
  <si>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</si>
  <si>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</si>
  <si>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</si>
  <si>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</si>
  <si>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</si>
  <si>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</si>
  <si>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</si>
  <si>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</si>
  <si>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</si>
  <si>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</si>
  <si>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</si>
  <si>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</si>
  <si>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</si>
  <si>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</si>
  <si>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</si>
  <si>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</si>
  <si>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</si>
  <si>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</si>
  <si>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</si>
  <si>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</si>
  <si>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</si>
  <si>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</si>
  <si>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</si>
  <si>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</si>
  <si>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</si>
  <si>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</si>
  <si>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</si>
  <si>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</si>
  <si>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</si>
  <si>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</si>
  <si>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</si>
  <si>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</si>
  <si>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</si>
  <si>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</si>
  <si>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</si>
  <si>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</si>
  <si>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</si>
  <si>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</si>
  <si>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</si>
  <si>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</si>
  <si>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</si>
  <si>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</si>
  <si>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</si>
  <si>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</si>
  <si>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</si>
  <si>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</si>
  <si>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</si>
  <si>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</si>
  <si>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</si>
  <si>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</si>
  <si>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</si>
  <si>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</si>
  <si>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</si>
  <si>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</si>
  <si>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</si>
  <si>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</si>
  <si>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</si>
  <si>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</si>
  <si>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</si>
  <si>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</si>
  <si>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</si>
  <si>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</si>
  <si>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</si>
  <si>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</si>
  <si>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</si>
  <si>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</si>
  <si>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</si>
  <si>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</si>
  <si>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</si>
  <si>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</si>
  <si>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</si>
  <si>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</si>
  <si>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</si>
  <si>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</si>
  <si>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</si>
  <si>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</si>
  <si>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</si>
  <si>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</si>
  <si>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</si>
  <si>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</si>
  <si>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</si>
  <si>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</si>
  <si>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</si>
  <si>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</si>
  <si>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</si>
  <si>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</si>
  <si>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</si>
  <si>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</si>
  <si>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</si>
  <si>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</si>
  <si>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</si>
  <si>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</si>
  <si>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</si>
  <si>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</si>
  <si>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</si>
  <si>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</si>
  <si>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</si>
  <si>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</si>
  <si>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</si>
  <si>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</si>
  <si>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</si>
  <si>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</si>
  <si>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</si>
  <si>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</si>
  <si>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</si>
  <si>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</si>
  <si>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</si>
  <si>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</si>
  <si>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</si>
  <si>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</si>
  <si>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</si>
  <si>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</si>
  <si>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</si>
  <si>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</si>
  <si>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</si>
  <si>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</si>
  <si>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</si>
  <si>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</si>
  <si>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</si>
  <si>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</si>
  <si>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</si>
  <si>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</si>
  <si>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</si>
  <si>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</si>
  <si>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</si>
  <si>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</si>
  <si>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</si>
  <si>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</si>
  <si>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</si>
  <si>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</si>
  <si>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</si>
  <si>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</si>
  <si>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</si>
  <si>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</si>
  <si>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</si>
  <si>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</si>
  <si>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</si>
  <si>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</si>
  <si>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</si>
  <si>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</si>
  <si>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</si>
  <si>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</si>
  <si>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</si>
  <si>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</si>
  <si>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</si>
  <si>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</si>
  <si>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</si>
  <si>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</si>
  <si>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</si>
  <si>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</si>
  <si>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</si>
  <si>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</si>
  <si>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</si>
  <si>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</si>
  <si>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</si>
  <si>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</si>
  <si>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</si>
  <si>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</si>
  <si>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</si>
  <si>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</si>
  <si>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</si>
  <si>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</si>
  <si>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</si>
  <si>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</si>
  <si>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</si>
  <si>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</si>
  <si>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</si>
  <si>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</si>
  <si>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</si>
  <si>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</si>
  <si>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</si>
  <si>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</si>
  <si>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</si>
  <si>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</si>
  <si>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</si>
  <si>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</si>
  <si>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</si>
  <si>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</si>
  <si>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</si>
  <si>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</si>
  <si>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</si>
  <si>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</si>
  <si>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</si>
  <si>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</si>
  <si>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</si>
  <si>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</si>
  <si>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</si>
  <si>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</si>
  <si>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</si>
  <si>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</si>
  <si>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</si>
  <si>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</si>
  <si>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</si>
  <si>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</si>
  <si>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</si>
  <si>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</si>
  <si>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</si>
  <si>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</si>
  <si>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</si>
  <si>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</si>
  <si>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</si>
  <si>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</si>
  <si>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</si>
  <si>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</si>
  <si>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</si>
  <si>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</si>
  <si>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</si>
  <si>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</si>
  <si>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</si>
  <si>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</si>
  <si>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</si>
  <si>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</si>
  <si>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</si>
  <si>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</si>
  <si>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</si>
  <si>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</si>
  <si>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</si>
  <si>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</si>
  <si>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</si>
  <si>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</si>
  <si>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</si>
  <si>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</si>
  <si>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</si>
  <si>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</si>
  <si>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</si>
  <si>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</si>
  <si>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</si>
  <si>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</si>
  <si>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</si>
  <si>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</si>
  <si>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</si>
  <si>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</si>
  <si>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</si>
  <si>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</si>
  <si>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</si>
  <si>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</si>
  <si>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</si>
  <si>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</si>
  <si>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</si>
  <si>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</si>
  <si>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</si>
  <si>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</si>
  <si>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</si>
  <si>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</si>
  <si>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</si>
  <si>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</si>
  <si>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</si>
  <si>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</si>
  <si>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</si>
  <si>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</si>
  <si>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</si>
  <si>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</si>
  <si>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</si>
  <si>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</si>
  <si>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</si>
  <si>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</si>
  <si>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</si>
  <si>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</si>
  <si>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</si>
  <si>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</si>
  <si>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</si>
  <si>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</si>
  <si>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</si>
  <si>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</si>
  <si>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</si>
  <si>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</si>
  <si>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</si>
  <si>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</si>
  <si>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</si>
  <si>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</si>
  <si>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</si>
  <si>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</si>
  <si>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</si>
  <si>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</si>
  <si>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</si>
  <si>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</si>
  <si>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</si>
  <si>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</si>
  <si>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</si>
  <si>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</si>
  <si>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</si>
  <si>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</si>
  <si>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</si>
  <si>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</si>
  <si>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</si>
  <si>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</si>
  <si>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</si>
  <si>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</si>
  <si>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</si>
  <si>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</si>
  <si>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</si>
  <si>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</si>
  <si>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</si>
  <si>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</si>
  <si>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</si>
  <si>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</si>
  <si>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</si>
  <si>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</si>
  <si>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</si>
  <si>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</si>
  <si>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</si>
  <si>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</si>
  <si>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</si>
  <si>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</si>
  <si>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</si>
  <si>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</si>
  <si>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</si>
  <si>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</si>
  <si>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</si>
  <si>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</si>
  <si>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</si>
  <si>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</si>
  <si>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</si>
  <si>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</si>
  <si>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</si>
  <si>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</si>
  <si>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</si>
  <si>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</si>
  <si>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</si>
  <si>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</si>
  <si>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</si>
  <si>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</si>
  <si>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</si>
  <si>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</si>
  <si>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</si>
  <si>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</si>
  <si>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</si>
  <si>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</si>
  <si>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</si>
  <si>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</si>
  <si>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</si>
  <si>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</si>
  <si>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</si>
  <si>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</si>
  <si>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</si>
  <si>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</si>
  <si>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</si>
  <si>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</si>
  <si>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</si>
  <si>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</si>
  <si>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</si>
  <si>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</si>
  <si>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</si>
  <si>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</si>
  <si>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</si>
  <si>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</si>
  <si>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</si>
  <si>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</si>
  <si>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</si>
  <si>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</si>
  <si>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</si>
  <si>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</si>
  <si>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</si>
  <si>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</si>
  <si>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</si>
  <si>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</si>
  <si>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</si>
  <si>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</si>
  <si>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</si>
  <si>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</si>
  <si>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</si>
  <si>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</si>
  <si>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</si>
  <si>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</si>
  <si>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</si>
  <si>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</si>
  <si>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</si>
  <si>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</si>
  <si>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</si>
  <si>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</si>
  <si>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</si>
  <si>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</si>
  <si>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</si>
  <si>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</si>
  <si>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</si>
  <si>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</si>
  <si>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</si>
  <si>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</si>
  <si>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</si>
  <si>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</si>
  <si>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</si>
  <si>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</si>
  <si>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</si>
  <si>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</si>
  <si>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</si>
  <si>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</si>
  <si>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</si>
  <si>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</si>
  <si>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</si>
  <si>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</si>
  <si>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</si>
  <si>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</si>
  <si>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</si>
  <si>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</si>
  <si>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</si>
  <si>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</si>
  <si>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</si>
  <si>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</si>
  <si>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</si>
  <si>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</si>
  <si>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</si>
  <si>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</si>
  <si>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</si>
  <si>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</si>
  <si>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</si>
  <si>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</si>
  <si>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</si>
  <si>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</si>
  <si>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</si>
  <si>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</si>
  <si>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</si>
  <si>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</si>
  <si>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</si>
  <si>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</si>
  <si>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</si>
  <si>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</si>
  <si>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</si>
  <si>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</si>
  <si>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</si>
  <si>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</si>
  <si>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</si>
  <si>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</si>
  <si>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</si>
  <si>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</si>
  <si>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</si>
  <si>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</si>
  <si>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</si>
  <si>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</si>
  <si>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</si>
  <si>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</si>
  <si>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</si>
  <si>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</si>
  <si>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</si>
  <si>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</si>
  <si>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</si>
  <si>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</si>
  <si>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</si>
  <si>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</si>
  <si>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</si>
  <si>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</si>
  <si>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</si>
  <si>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</si>
  <si>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</si>
  <si>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</si>
  <si>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</si>
  <si>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</si>
  <si>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</si>
  <si>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</si>
  <si>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</si>
  <si>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</si>
  <si>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</si>
  <si>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</si>
  <si>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</si>
  <si>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</si>
  <si>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</si>
  <si>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</si>
  <si>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</si>
  <si>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</si>
  <si>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</si>
  <si>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</si>
  <si>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</si>
  <si>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</si>
  <si>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</si>
  <si>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</si>
  <si>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</si>
  <si>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</si>
  <si>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</si>
  <si>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</si>
  <si>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</si>
  <si>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</si>
  <si>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</si>
  <si>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</si>
  <si>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</si>
  <si>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</si>
  <si>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</si>
  <si>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</si>
  <si>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</si>
  <si>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</si>
  <si>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</si>
  <si>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</si>
  <si>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</si>
  <si>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</si>
  <si>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</si>
  <si>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</si>
  <si>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</si>
  <si>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</si>
  <si>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</si>
  <si>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</si>
  <si>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</si>
  <si>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</si>
  <si>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</si>
  <si>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</si>
  <si>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</si>
  <si>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</si>
  <si>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</si>
  <si>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</si>
  <si>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</si>
  <si>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</si>
  <si>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</si>
  <si>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</si>
  <si>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</si>
  <si>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</si>
  <si>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</si>
  <si>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</si>
  <si>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</si>
  <si>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</si>
  <si>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</si>
  <si>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</si>
  <si>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</si>
  <si>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</si>
  <si>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</si>
  <si>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</si>
  <si>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</si>
  <si>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</si>
  <si>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</si>
  <si>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</si>
  <si>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</si>
  <si>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</si>
  <si>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</si>
  <si>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</si>
  <si>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</si>
  <si>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</si>
  <si>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</si>
  <si>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</si>
  <si>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</si>
  <si>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</si>
  <si>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</si>
  <si>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</si>
  <si>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</si>
  <si>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</si>
  <si>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</si>
  <si>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</si>
  <si>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</si>
  <si>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</si>
  <si>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</si>
  <si>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</si>
  <si>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</si>
  <si>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</si>
  <si>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</si>
  <si>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</si>
  <si>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</si>
  <si>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</si>
  <si>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</si>
  <si>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</si>
  <si>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</si>
  <si>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</si>
  <si>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</si>
  <si>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</si>
  <si>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</si>
  <si>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</si>
  <si>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</si>
  <si>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</si>
  <si>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</si>
  <si>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</si>
  <si>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</si>
  <si>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</si>
  <si>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</si>
  <si>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</si>
  <si>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</si>
  <si>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</si>
  <si>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</si>
  <si>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</si>
  <si>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</si>
  <si>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</si>
  <si>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</si>
  <si>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</si>
  <si>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</si>
  <si>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</si>
  <si>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</si>
  <si>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</si>
  <si>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</si>
  <si>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</si>
  <si>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</si>
  <si>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</si>
  <si>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</si>
  <si>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</si>
  <si>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</si>
  <si>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</si>
  <si>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</si>
  <si>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</si>
  <si>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</si>
  <si>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</si>
  <si>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</si>
  <si>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</si>
  <si>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</si>
  <si>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</si>
  <si>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</si>
  <si>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</si>
  <si>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</si>
  <si>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</si>
  <si>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</si>
  <si>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</si>
  <si>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</si>
  <si>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</si>
  <si>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</si>
  <si>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</si>
  <si>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</si>
  <si>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</si>
  <si>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</si>
  <si>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</si>
  <si>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</si>
  <si>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</si>
  <si>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</si>
  <si>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</si>
  <si>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</si>
  <si>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</si>
  <si>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</si>
  <si>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</si>
  <si>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</si>
  <si>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</si>
  <si>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</si>
  <si>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</si>
  <si>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</si>
  <si>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</si>
  <si>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</si>
  <si>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</si>
  <si>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</si>
  <si>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</si>
  <si>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</si>
  <si>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</si>
  <si>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</si>
  <si>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</si>
  <si>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</si>
  <si>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</si>
  <si>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</si>
  <si>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</si>
  <si>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</si>
  <si>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</si>
  <si>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</si>
  <si>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</si>
  <si>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</si>
  <si>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</si>
  <si>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</si>
  <si>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</si>
  <si>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</si>
  <si>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</si>
  <si>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</si>
  <si>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</si>
  <si>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</si>
  <si>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</si>
  <si>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</si>
  <si>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</si>
  <si>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</si>
  <si>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</si>
  <si>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</si>
  <si>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</si>
  <si>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</si>
  <si>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</si>
  <si>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</si>
  <si>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</si>
  <si>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</si>
  <si>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</si>
  <si>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</si>
  <si>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</si>
  <si>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</si>
  <si>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</si>
  <si>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</si>
  <si>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</si>
  <si>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</si>
  <si>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</si>
  <si>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</si>
  <si>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</si>
  <si>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</si>
  <si>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</si>
  <si>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</si>
  <si>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</si>
  <si>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</si>
  <si>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</si>
  <si>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</si>
  <si>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</si>
  <si>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</si>
  <si>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</si>
  <si>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</si>
  <si>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</si>
  <si>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</si>
  <si>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</si>
  <si>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</si>
  <si>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</si>
  <si>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</si>
  <si>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</si>
  <si>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</si>
  <si>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</si>
  <si>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</si>
  <si>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</si>
  <si>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</si>
  <si>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</si>
  <si>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</si>
  <si>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</si>
  <si>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</si>
  <si>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</si>
  <si>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</si>
  <si>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</si>
  <si>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</si>
  <si>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</si>
  <si>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</si>
  <si>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</si>
  <si>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</si>
  <si>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</si>
  <si>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</si>
  <si>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</si>
  <si>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</si>
  <si>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</si>
  <si>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</si>
  <si>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</si>
  <si>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</si>
  <si>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</si>
  <si>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</si>
  <si>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</si>
  <si>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</si>
  <si>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</si>
  <si>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</si>
  <si>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</si>
  <si>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</si>
  <si>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</si>
  <si>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</si>
  <si>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</si>
  <si>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</si>
  <si>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</si>
  <si>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</si>
  <si>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</si>
  <si>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</si>
  <si>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</si>
  <si>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</si>
  <si>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</si>
  <si>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</si>
  <si>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</si>
  <si>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</si>
  <si>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</si>
  <si>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</si>
  <si>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</si>
  <si>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</si>
  <si>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</si>
  <si>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</si>
  <si>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</si>
  <si>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</si>
  <si>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</si>
  <si>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</si>
  <si>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</si>
  <si>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</si>
  <si>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</si>
  <si>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</si>
  <si>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</si>
  <si>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</si>
  <si>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</si>
  <si>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</si>
  <si>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</si>
  <si>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</si>
  <si>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</si>
  <si>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</si>
  <si>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</si>
  <si>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</si>
  <si>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</si>
  <si>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</si>
  <si>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</si>
  <si>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</si>
  <si>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</si>
  <si>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</si>
  <si>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</si>
  <si>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</si>
  <si>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</si>
  <si>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</si>
  <si>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</si>
  <si>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</si>
  <si>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</si>
  <si>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</si>
  <si>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</si>
  <si>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</si>
  <si>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</si>
  <si>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</si>
  <si>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</si>
  <si>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</si>
  <si>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</si>
  <si>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</si>
  <si>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</si>
  <si>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</si>
  <si>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</si>
  <si>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</si>
  <si>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</si>
  <si>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</si>
  <si>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</si>
  <si>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</si>
  <si>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</si>
  <si>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</si>
  <si>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</si>
  <si>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</si>
  <si>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</si>
  <si>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</si>
  <si>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</si>
  <si>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</si>
  <si>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</si>
  <si>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</si>
  <si>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</si>
  <si>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</si>
  <si>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</si>
  <si>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</si>
  <si>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</si>
  <si>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</si>
  <si>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</si>
  <si>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</si>
  <si>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</si>
  <si>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</si>
  <si>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</si>
  <si>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</si>
  <si>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</si>
  <si>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</si>
  <si>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</si>
  <si>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</si>
  <si>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</si>
  <si>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</si>
  <si>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</si>
  <si>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</si>
  <si>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</si>
  <si>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</si>
  <si>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</si>
  <si>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</si>
  <si>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</si>
  <si>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</si>
  <si>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</si>
  <si>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</si>
  <si>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</si>
  <si>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</si>
  <si>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</si>
  <si>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</si>
  <si>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</si>
  <si>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</si>
  <si>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</si>
  <si>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</si>
  <si>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</si>
  <si>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</si>
  <si>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</si>
  <si>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</si>
  <si>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</si>
  <si>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</si>
  <si>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</si>
  <si>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</si>
  <si>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</si>
  <si>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</si>
  <si>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</si>
  <si>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</si>
  <si>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</si>
  <si>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</si>
  <si>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</si>
  <si>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</si>
  <si>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</si>
  <si>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</si>
  <si>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</si>
  <si>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</si>
  <si>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</si>
  <si>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</si>
  <si>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</si>
  <si>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</si>
  <si>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</si>
  <si>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</si>
  <si>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</si>
  <si>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</si>
  <si>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</si>
  <si>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</si>
  <si>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</si>
  <si>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</si>
  <si>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</si>
  <si>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</si>
  <si>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</si>
  <si>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</si>
  <si>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</si>
  <si>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</si>
  <si>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</si>
  <si>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</si>
  <si>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</si>
  <si>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</si>
  <si>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</si>
  <si>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</si>
  <si>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</si>
  <si>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</si>
  <si>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</si>
  <si>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</si>
  <si>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</si>
  <si>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</si>
  <si>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</si>
  <si>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</si>
  <si>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</si>
  <si>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</si>
  <si>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</si>
  <si>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</si>
  <si>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</si>
  <si>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</si>
  <si>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</si>
  <si>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</si>
  <si>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</si>
  <si>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</si>
  <si>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</si>
  <si>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</si>
  <si>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</si>
  <si>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</si>
  <si>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</si>
  <si>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</si>
  <si>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</si>
  <si>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</si>
  <si>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</si>
  <si>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</si>
  <si>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</si>
  <si>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</si>
  <si>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</si>
  <si>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</si>
  <si>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</si>
  <si>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</si>
  <si>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</si>
  <si>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</si>
  <si>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</si>
  <si>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</si>
  <si>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</si>
  <si>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</si>
  <si>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</si>
  <si>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</si>
  <si>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</si>
  <si>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</si>
  <si>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</si>
  <si>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</si>
  <si>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</si>
  <si>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</si>
  <si>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</si>
  <si>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</si>
  <si>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</si>
  <si>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</si>
  <si>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</si>
  <si>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</si>
  <si>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</si>
  <si>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</si>
  <si>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</si>
  <si>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</si>
  <si>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</si>
  <si>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</si>
  <si>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</si>
  <si>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</si>
  <si>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</si>
  <si>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</si>
  <si>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</si>
  <si>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</si>
  <si>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</si>
  <si>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</si>
  <si>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</si>
  <si>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</si>
  <si>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</si>
  <si>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</si>
  <si>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</si>
  <si>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</si>
  <si>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</si>
  <si>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</si>
  <si>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</si>
  <si>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</si>
  <si>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</si>
  <si>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</si>
  <si>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</si>
  <si>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</si>
  <si>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</si>
  <si>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</si>
  <si>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</si>
  <si>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</si>
  <si>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</si>
  <si>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</si>
  <si>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</si>
  <si>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</si>
  <si>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</si>
  <si>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</si>
  <si>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</si>
  <si>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</si>
  <si>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</si>
  <si>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</si>
  <si>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</si>
  <si>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</si>
  <si>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</si>
  <si>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</si>
  <si>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</si>
  <si>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</si>
  <si>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</si>
  <si>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</si>
  <si>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</si>
  <si>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</si>
  <si>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</si>
  <si>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</si>
  <si>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</si>
  <si>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</si>
  <si>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</si>
  <si>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</si>
  <si>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</si>
  <si>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</si>
  <si>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</si>
  <si>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</si>
  <si>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</si>
  <si>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</si>
  <si>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</si>
  <si>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</si>
  <si>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</si>
  <si>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</si>
  <si>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</si>
  <si>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</si>
  <si>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</si>
  <si>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</si>
  <si>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</si>
  <si>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</si>
  <si>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</si>
  <si>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</si>
  <si>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</si>
  <si>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</si>
  <si>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</si>
  <si>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</si>
  <si>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</si>
  <si>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</si>
  <si>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</si>
  <si>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</si>
  <si>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</si>
  <si>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</si>
  <si>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</si>
  <si>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</si>
  <si>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</si>
  <si>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</si>
  <si>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</si>
  <si>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</si>
  <si>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</si>
  <si>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</si>
  <si>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</si>
  <si>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</si>
  <si>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</si>
  <si>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</si>
  <si>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</si>
  <si>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</si>
  <si>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</si>
  <si>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</si>
  <si>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</si>
  <si>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</si>
  <si>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</si>
  <si>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</si>
  <si>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</si>
  <si>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</si>
  <si>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</si>
  <si>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</si>
  <si>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</si>
  <si>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</si>
  <si>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</si>
  <si>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</si>
  <si>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</si>
  <si>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</si>
  <si>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</si>
  <si>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</si>
  <si>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</si>
  <si>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</si>
  <si>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</si>
  <si>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</si>
  <si>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</si>
  <si>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</si>
  <si>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</si>
  <si>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</si>
  <si>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</si>
  <si>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</si>
  <si>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</si>
  <si>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</si>
  <si>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</si>
  <si>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</si>
  <si>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</si>
  <si>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</si>
  <si>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</si>
  <si>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</si>
  <si>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</si>
  <si>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</si>
  <si>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</si>
  <si>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</si>
  <si>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</si>
  <si>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</si>
  <si>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</si>
  <si>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</si>
  <si>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</si>
  <si>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</si>
  <si>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</si>
  <si>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</si>
  <si>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</si>
  <si>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</si>
  <si>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</si>
  <si>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</si>
  <si>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</si>
  <si>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</si>
  <si>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</si>
  <si>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</si>
  <si>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</si>
  <si>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</si>
  <si>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</si>
  <si>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</si>
  <si>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</si>
  <si>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</si>
  <si>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</si>
  <si>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</si>
  <si>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</si>
  <si>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</si>
  <si>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</si>
  <si>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</si>
  <si>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</si>
  <si>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</si>
  <si>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</si>
  <si>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</si>
  <si>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</si>
  <si>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</si>
  <si>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</si>
  <si>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</si>
  <si>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</si>
  <si>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</si>
  <si>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</si>
  <si>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</si>
  <si>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</si>
  <si>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</si>
  <si>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</si>
  <si>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</si>
  <si>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</si>
  <si>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</si>
  <si>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</si>
  <si>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</si>
  <si>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</si>
  <si>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</si>
  <si>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</si>
  <si>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</si>
  <si>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</si>
  <si>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</si>
  <si>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</si>
  <si>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</si>
  <si>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</si>
  <si>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</si>
  <si>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</si>
  <si>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</si>
  <si>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</si>
  <si>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</si>
  <si>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</si>
  <si>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</si>
  <si>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</si>
  <si>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</si>
  <si>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</si>
  <si>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</si>
  <si>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</si>
  <si>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</si>
  <si>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</si>
  <si>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</si>
  <si>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</si>
  <si>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</si>
  <si>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</si>
  <si>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</si>
  <si>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</si>
  <si>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</si>
  <si>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</si>
  <si>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</si>
  <si>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</si>
  <si>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</si>
  <si>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</si>
  <si>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</si>
  <si>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</si>
  <si>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</si>
  <si>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</si>
  <si>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</si>
  <si>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</si>
  <si>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</si>
  <si>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</si>
  <si>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</si>
  <si>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</si>
  <si>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</si>
  <si>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</si>
  <si>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</si>
  <si>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</si>
  <si>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</si>
  <si>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</si>
  <si>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</si>
  <si>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</si>
  <si>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</si>
  <si>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</si>
  <si>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</si>
  <si>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</si>
  <si>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</si>
  <si>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</si>
  <si>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</si>
  <si>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</si>
  <si>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</si>
  <si>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</si>
  <si>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</si>
  <si>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</si>
  <si>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</si>
  <si>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</si>
  <si>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</si>
  <si>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</si>
  <si>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</si>
  <si>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</si>
  <si>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</si>
  <si>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</si>
  <si>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</si>
  <si>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</si>
  <si>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</si>
  <si>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</si>
  <si>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</si>
  <si>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</si>
  <si>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</si>
  <si>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</si>
  <si>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</si>
  <si>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</si>
  <si>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</si>
  <si>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</si>
  <si>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</si>
  <si>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</si>
  <si>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</si>
  <si>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</si>
  <si>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</si>
  <si>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</si>
  <si>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</si>
  <si>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</si>
  <si>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</si>
  <si>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</si>
  <si>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</si>
  <si>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</si>
  <si>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</si>
  <si>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</si>
  <si>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</si>
  <si>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</si>
  <si>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</si>
  <si>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</si>
  <si>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</si>
  <si>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</si>
  <si>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</si>
  <si>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</si>
  <si>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</si>
  <si>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</si>
  <si>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</si>
  <si>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</si>
  <si>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</si>
  <si>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</si>
  <si>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</si>
  <si>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</si>
  <si>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</si>
  <si>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</si>
  <si>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</si>
  <si>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</si>
  <si>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</si>
  <si>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</si>
  <si>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</si>
  <si>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</si>
  <si>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</si>
  <si>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</si>
  <si>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</si>
  <si>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</si>
  <si>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</si>
  <si>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</si>
  <si>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</si>
  <si>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</si>
  <si>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</si>
  <si>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</si>
  <si>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</si>
  <si>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</si>
  <si>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</si>
  <si>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</si>
  <si>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</si>
  <si>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</si>
  <si>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</si>
  <si>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</si>
  <si>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</si>
  <si>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</si>
  <si>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</si>
  <si>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</si>
  <si>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</si>
  <si>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</si>
  <si>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</si>
  <si>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</si>
  <si>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</si>
  <si>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</si>
  <si>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</si>
  <si>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</si>
  <si>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</si>
  <si>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</si>
  <si>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</si>
  <si>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</si>
  <si>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</si>
  <si>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</si>
  <si>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</si>
  <si>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</si>
  <si>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</si>
  <si>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</si>
  <si>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</si>
  <si>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</si>
  <si>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</si>
  <si>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</si>
  <si>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</si>
  <si>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</si>
  <si>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</si>
  <si>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</si>
  <si>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</si>
  <si>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</si>
  <si>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</si>
  <si>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</si>
  <si>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</si>
  <si>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</si>
  <si>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</si>
  <si>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</si>
  <si>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</si>
  <si>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</si>
  <si>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</si>
  <si>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</si>
  <si>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</si>
  <si>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</si>
  <si>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</si>
  <si>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</si>
  <si>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</si>
  <si>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</si>
  <si>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</si>
  <si>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</si>
  <si>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</si>
  <si>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</si>
  <si>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</si>
  <si>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</si>
  <si>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</si>
  <si>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</si>
  <si>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</si>
  <si>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</si>
  <si>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</si>
  <si>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</si>
  <si>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</si>
  <si>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</si>
  <si>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</si>
  <si>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</si>
  <si>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</si>
  <si>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</si>
  <si>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</si>
  <si>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</si>
  <si>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</si>
  <si>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</si>
  <si>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</si>
  <si>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</si>
  <si>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</si>
  <si>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</si>
  <si>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</si>
  <si>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</si>
  <si>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</si>
  <si>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</si>
  <si>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</si>
  <si>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</si>
  <si>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</si>
  <si>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</si>
  <si>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</si>
  <si>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</si>
  <si>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</si>
  <si>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</si>
  <si>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</si>
  <si>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</si>
  <si>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</si>
  <si>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</si>
  <si>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</si>
  <si>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</si>
  <si>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</si>
  <si>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</si>
  <si>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</si>
  <si>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</si>
  <si>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</si>
  <si>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</si>
  <si>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</si>
  <si>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</si>
  <si>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</si>
  <si>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</si>
  <si>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</si>
  <si>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</si>
  <si>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</si>
  <si>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</si>
  <si>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</si>
  <si>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</si>
  <si>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</si>
  <si>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</si>
  <si>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</si>
  <si>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</si>
  <si>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</si>
  <si>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</si>
  <si>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</si>
  <si>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</si>
  <si>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</si>
  <si>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</si>
  <si>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</si>
  <si>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</si>
  <si>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</si>
  <si>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</si>
  <si>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</si>
  <si>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</si>
  <si>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</si>
  <si>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</si>
  <si>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</si>
  <si>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</si>
  <si>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</si>
  <si>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</si>
  <si>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</si>
  <si>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</si>
  <si>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</si>
  <si>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</si>
  <si>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</si>
  <si>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</si>
  <si>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</si>
  <si>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</si>
  <si>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</si>
  <si>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</si>
  <si>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</si>
  <si>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</si>
  <si>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</si>
  <si>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</si>
  <si>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</si>
  <si>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</si>
  <si>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</si>
  <si>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</si>
  <si>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</si>
  <si>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</si>
  <si>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</si>
  <si>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</si>
  <si>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</si>
  <si>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</si>
  <si>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</si>
  <si>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</si>
  <si>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</si>
  <si>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</si>
  <si>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</si>
  <si>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</si>
  <si>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</si>
  <si>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</si>
  <si>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</si>
  <si>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</si>
  <si>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</si>
  <si>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</si>
  <si>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</si>
  <si>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</si>
  <si>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</si>
  <si>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</si>
  <si>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</si>
  <si>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</si>
  <si>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</si>
  <si>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</si>
  <si>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</si>
  <si>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</si>
  <si>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</si>
  <si>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</si>
  <si>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</si>
  <si>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</si>
  <si>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</si>
  <si>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</si>
  <si>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</si>
  <si>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</si>
  <si>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</si>
  <si>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</si>
  <si>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</si>
  <si>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</si>
  <si>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</si>
  <si>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</si>
  <si>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</si>
  <si>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</si>
  <si>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</si>
  <si>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</si>
  <si>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</si>
  <si>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</si>
  <si>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</si>
  <si>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</si>
  <si>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</si>
  <si>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</si>
  <si>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</si>
  <si>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</si>
  <si>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</si>
  <si>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</si>
  <si>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</si>
  <si>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</si>
  <si>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</si>
  <si>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</si>
  <si>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</si>
  <si>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</si>
  <si>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</si>
  <si>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</si>
  <si>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</si>
  <si>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</si>
  <si>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</si>
  <si>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</si>
  <si>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</si>
  <si>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</si>
  <si>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</si>
  <si>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</si>
  <si>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</si>
  <si>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</si>
  <si>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</si>
  <si>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</si>
  <si>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</si>
  <si>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</si>
  <si>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</si>
  <si>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</si>
  <si>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</si>
  <si>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</si>
  <si>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</si>
  <si>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</si>
  <si>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</si>
  <si>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</si>
  <si>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</si>
  <si>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</si>
  <si>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</si>
  <si>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</si>
  <si>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</si>
  <si>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</si>
  <si>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</si>
  <si>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</si>
  <si>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</si>
  <si>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</si>
  <si>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</si>
  <si>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</si>
  <si>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</si>
  <si>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</si>
  <si>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</si>
  <si>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</si>
  <si>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</si>
  <si>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</si>
  <si>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</si>
  <si>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</si>
  <si>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</si>
  <si>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</si>
  <si>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</si>
  <si>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</si>
  <si>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</si>
  <si>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</si>
  <si>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</si>
  <si>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</si>
  <si>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</si>
  <si>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</si>
  <si>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</si>
  <si>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</si>
  <si>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</si>
  <si>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</si>
  <si>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</si>
  <si>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</si>
  <si>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</si>
  <si>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</si>
  <si>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</si>
  <si>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</si>
  <si>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</si>
  <si>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</si>
  <si>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</si>
  <si>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</si>
  <si>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</si>
  <si>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</si>
  <si>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</si>
  <si>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</si>
  <si>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</si>
  <si>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</si>
  <si>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</si>
  <si>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</si>
  <si>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</si>
  <si>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</si>
  <si>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</si>
  <si>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</si>
  <si>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</si>
  <si>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</si>
  <si>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</si>
  <si>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</si>
  <si>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</si>
  <si>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</si>
  <si>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</si>
  <si>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</si>
  <si>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</si>
  <si>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</si>
  <si>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</si>
  <si>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</si>
  <si>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</si>
  <si>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</si>
  <si>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</si>
  <si>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</si>
  <si>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</si>
  <si>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</si>
  <si>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</si>
  <si>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</si>
  <si>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</si>
  <si>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</si>
  <si>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</si>
  <si>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</si>
  <si>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</si>
  <si>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</si>
  <si>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</si>
  <si>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</si>
  <si>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</si>
  <si>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</si>
  <si>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</si>
  <si>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</si>
  <si>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</si>
  <si>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</si>
  <si>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</si>
  <si>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</si>
  <si>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</si>
  <si>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</si>
  <si>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</si>
  <si>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</si>
  <si>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</si>
  <si>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</si>
  <si>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</si>
  <si>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</si>
  <si>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</si>
  <si>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</si>
  <si>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</si>
  <si>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</si>
  <si>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</si>
  <si>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</si>
  <si>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</si>
  <si>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</si>
  <si>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</si>
  <si>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</si>
  <si>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</si>
  <si>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</si>
  <si>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</si>
  <si>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</si>
  <si>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</si>
  <si>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</si>
  <si>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</si>
  <si>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</si>
  <si>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</si>
  <si>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</si>
  <si>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</si>
  <si>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</si>
  <si>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</si>
  <si>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</si>
  <si>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</si>
  <si>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</si>
  <si>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</si>
  <si>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</si>
  <si>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</si>
  <si>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</si>
  <si>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</si>
  <si>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</si>
  <si>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</si>
  <si>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</si>
  <si>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</si>
  <si>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</si>
  <si>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</si>
  <si>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</si>
  <si>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</si>
  <si>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</si>
  <si>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</si>
  <si>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</si>
  <si>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</si>
  <si>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</si>
  <si>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</si>
  <si>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</si>
  <si>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</si>
  <si>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</si>
  <si>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</si>
  <si>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</si>
  <si>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</si>
  <si>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</si>
  <si>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</si>
  <si>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</si>
  <si>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</si>
  <si>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</si>
  <si>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</si>
  <si>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</si>
  <si>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</si>
  <si>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</si>
  <si>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</si>
  <si>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</si>
  <si>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</si>
  <si>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</si>
  <si>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</si>
  <si>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</si>
  <si>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</si>
  <si>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</si>
  <si>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</si>
  <si>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</si>
  <si>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</si>
  <si>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</si>
  <si>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</si>
  <si>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</si>
  <si>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</si>
  <si>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</si>
  <si>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</si>
  <si>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</si>
  <si>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</si>
  <si>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</si>
  <si>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</si>
  <si>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</si>
  <si>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</si>
  <si>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</si>
  <si>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</si>
  <si>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</si>
  <si>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</si>
  <si>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</si>
  <si>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</si>
  <si>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</si>
  <si>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</si>
  <si>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</si>
  <si>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</si>
  <si>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</si>
  <si>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</si>
  <si>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</si>
  <si>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</si>
  <si>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</si>
  <si>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</si>
  <si>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</si>
  <si>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</si>
  <si>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</si>
  <si>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</si>
  <si>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</si>
  <si>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</si>
  <si>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</si>
  <si>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</si>
  <si>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</si>
  <si>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</si>
  <si>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</si>
  <si>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</si>
  <si>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</si>
  <si>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</si>
  <si>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</si>
  <si>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</si>
  <si>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</si>
  <si>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</si>
  <si>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</si>
  <si>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</si>
  <si>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</si>
  <si>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</si>
  <si>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</si>
  <si>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</si>
  <si>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</si>
  <si>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</si>
  <si>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</si>
  <si>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</si>
  <si>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</si>
  <si>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</si>
  <si>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</si>
  <si>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</si>
  <si>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</si>
  <si>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</si>
  <si>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</si>
  <si>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</si>
  <si>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</si>
  <si>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</si>
  <si>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</si>
  <si>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</si>
  <si>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</si>
  <si>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</si>
  <si>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</si>
  <si>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</si>
  <si>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</si>
  <si>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</si>
  <si>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</si>
  <si>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</si>
  <si>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</si>
  <si>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</si>
  <si>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</si>
  <si>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</si>
  <si>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</si>
  <si>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</si>
  <si>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</si>
  <si>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</si>
  <si>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</si>
  <si>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</si>
  <si>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</si>
  <si>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</si>
  <si>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</si>
  <si>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</si>
  <si>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</si>
  <si>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</si>
  <si>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</si>
  <si>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</si>
  <si>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</si>
  <si>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</si>
  <si>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</si>
  <si>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</si>
  <si>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</si>
  <si>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</si>
  <si>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</si>
  <si>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</si>
  <si>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</si>
  <si>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</si>
  <si>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</si>
  <si>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</si>
  <si>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</si>
  <si>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</si>
  <si>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</si>
  <si>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</si>
  <si>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</si>
  <si>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</si>
  <si>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</si>
  <si>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</si>
  <si>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</si>
  <si>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</si>
  <si>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</si>
  <si>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</si>
  <si>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</si>
  <si>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</si>
  <si>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</si>
  <si>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</si>
  <si>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</si>
  <si>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</si>
  <si>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</si>
  <si>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</si>
  <si>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</si>
  <si>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</si>
  <si>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</si>
  <si>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</si>
  <si>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</si>
  <si>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</si>
  <si>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</si>
  <si>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</si>
  <si>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</si>
  <si>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</si>
  <si>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</si>
  <si>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</si>
  <si>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</si>
  <si>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</si>
  <si>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</si>
  <si>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</si>
  <si>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</si>
  <si>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</si>
  <si>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</si>
  <si>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</si>
  <si>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</si>
  <si>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</si>
  <si>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</si>
  <si>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</si>
  <si>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</si>
  <si>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</si>
  <si>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</si>
  <si>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</si>
  <si>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</si>
  <si>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</si>
  <si>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</si>
  <si>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</si>
  <si>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</si>
  <si>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</si>
  <si>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</si>
  <si>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</si>
  <si>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</si>
  <si>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</si>
  <si>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</si>
  <si>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</si>
  <si>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</si>
  <si>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</si>
  <si>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</si>
  <si>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</si>
  <si>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</si>
  <si>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</si>
  <si>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</si>
  <si>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</si>
  <si>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</si>
  <si>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</si>
  <si>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</si>
  <si>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</si>
  <si>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</si>
  <si>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</si>
  <si>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</si>
  <si>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</si>
  <si>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</si>
  <si>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</si>
  <si>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</si>
  <si>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</si>
  <si>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</si>
  <si>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</si>
  <si>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</si>
  <si>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</si>
  <si>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</si>
  <si>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</si>
  <si>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</si>
  <si>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</si>
  <si>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</si>
  <si>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</si>
  <si>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</si>
  <si>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</si>
  <si>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</si>
  <si>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</si>
  <si>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</si>
  <si>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</si>
  <si>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</si>
  <si>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</si>
  <si>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</si>
  <si>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</si>
  <si>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</si>
  <si>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</si>
  <si>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</si>
  <si>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</si>
  <si>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</si>
  <si>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</si>
  <si>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</si>
  <si>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</si>
  <si>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</si>
  <si>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</si>
  <si>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</si>
  <si>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</si>
  <si>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</si>
  <si>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</si>
  <si>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</si>
  <si>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</si>
  <si>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</si>
  <si>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</si>
  <si>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</si>
  <si>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</si>
  <si>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</si>
  <si>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</si>
  <si>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</si>
  <si>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</si>
  <si>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</si>
  <si>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</si>
  <si>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</si>
  <si>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</si>
  <si>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</si>
  <si>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</si>
  <si>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</si>
  <si>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</si>
  <si>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</si>
  <si>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</si>
  <si>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</si>
  <si>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</si>
  <si>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</si>
  <si>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</si>
  <si>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</si>
  <si>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</si>
  <si>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</si>
  <si>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</si>
  <si>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</si>
  <si>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</si>
  <si>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</si>
  <si>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</si>
  <si>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</si>
  <si>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</si>
  <si>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</si>
  <si>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</si>
  <si>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</si>
  <si>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</si>
  <si>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</si>
  <si>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</si>
  <si>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</si>
  <si>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</si>
  <si>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</si>
  <si>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</si>
  <si>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</si>
  <si>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</si>
  <si>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</si>
  <si>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</si>
  <si>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</si>
  <si>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</si>
  <si>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</si>
  <si>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</si>
  <si>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</si>
  <si>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</si>
  <si>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</si>
  <si>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</si>
  <si>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</si>
  <si>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</si>
  <si>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</si>
  <si>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</si>
  <si>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</si>
  <si>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</si>
  <si>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</si>
  <si>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</si>
  <si>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</si>
  <si>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</si>
  <si>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</si>
  <si>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</si>
  <si>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</si>
  <si>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</si>
  <si>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</si>
  <si>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</si>
  <si>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</si>
  <si>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</si>
  <si>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</si>
  <si>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</si>
  <si>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</si>
  <si>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</si>
  <si>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</si>
  <si>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</si>
  <si>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</si>
  <si>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</si>
  <si>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</si>
  <si>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</si>
  <si>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</si>
  <si>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</si>
  <si>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</si>
  <si>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</si>
  <si>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</si>
  <si>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</si>
  <si>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</si>
  <si>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</si>
  <si>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</si>
  <si>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</si>
  <si>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</si>
  <si>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</si>
  <si>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</si>
  <si>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</si>
  <si>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</si>
  <si>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</si>
  <si>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</si>
  <si>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</si>
  <si>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</si>
  <si>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</si>
  <si>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</si>
  <si>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</si>
  <si>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</si>
  <si>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</si>
  <si>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</si>
  <si>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</si>
  <si>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</si>
  <si>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</si>
  <si>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</si>
  <si>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</si>
  <si>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</si>
  <si>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</si>
  <si>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</si>
  <si>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</si>
  <si>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</si>
  <si>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</si>
  <si>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</si>
  <si>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</si>
  <si>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</si>
  <si>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</si>
  <si>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</si>
  <si>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</si>
  <si>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</si>
  <si>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</si>
  <si>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</si>
  <si>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</si>
  <si>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</si>
  <si>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</si>
  <si>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</si>
  <si>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</si>
  <si>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</si>
  <si>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</si>
  <si>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</si>
  <si>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</si>
  <si>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</si>
  <si>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</si>
  <si>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</si>
  <si>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</si>
  <si>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</si>
  <si>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</si>
  <si>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</si>
  <si>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</si>
  <si>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</si>
  <si>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</si>
  <si>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</si>
  <si>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</si>
  <si>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</si>
  <si>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</si>
  <si>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</si>
  <si>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</si>
  <si>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</si>
  <si>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</si>
  <si>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</si>
  <si>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</si>
  <si>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</si>
  <si>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</si>
  <si>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</si>
  <si>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</si>
  <si>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</si>
  <si>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</si>
  <si>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</si>
  <si>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</si>
  <si>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</si>
  <si>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</si>
  <si>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</si>
  <si>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</si>
  <si>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</si>
  <si>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</si>
  <si>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</si>
  <si>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</si>
  <si>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</si>
  <si>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</si>
  <si>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</si>
  <si>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</si>
  <si>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</si>
  <si>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</si>
  <si>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</si>
  <si>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</si>
  <si>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</si>
  <si>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</si>
  <si>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</si>
  <si>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</si>
  <si>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</si>
  <si>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</si>
  <si>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</si>
  <si>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</si>
  <si>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</si>
  <si>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</si>
  <si>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</si>
  <si>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</si>
  <si>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</si>
  <si>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</si>
  <si>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</si>
  <si>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</si>
  <si>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</si>
  <si>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</si>
  <si>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</si>
  <si>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</si>
  <si>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</si>
  <si>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</si>
  <si>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</si>
  <si>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</si>
  <si>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</si>
  <si>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</si>
  <si>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</si>
  <si>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</si>
  <si>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</si>
  <si>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</si>
  <si>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</si>
  <si>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</si>
  <si>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</si>
  <si>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</si>
  <si>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</si>
  <si>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</si>
  <si>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</si>
  <si>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</si>
  <si>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</si>
  <si>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</si>
  <si>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</si>
  <si>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</si>
  <si>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</si>
  <si>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</si>
  <si>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</si>
  <si>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</si>
  <si>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</si>
  <si>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</si>
  <si>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</si>
  <si>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</si>
  <si>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</si>
  <si>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</si>
  <si>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</si>
  <si>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</si>
  <si>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</si>
  <si>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</si>
  <si>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</si>
  <si>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</si>
  <si>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</si>
  <si>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</si>
  <si>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</si>
  <si>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</si>
  <si>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</si>
  <si>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</si>
  <si>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</si>
  <si>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</si>
  <si>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</si>
  <si>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</si>
  <si>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</si>
  <si>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</si>
  <si>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</si>
  <si>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</si>
  <si>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</si>
  <si>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</si>
  <si>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</si>
  <si>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</si>
  <si>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</si>
  <si>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</si>
  <si>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</si>
  <si>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</si>
  <si>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</si>
  <si>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</si>
  <si>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</si>
  <si>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</si>
  <si>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</si>
  <si>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</si>
  <si>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</si>
  <si>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</si>
  <si>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</si>
  <si>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</si>
  <si>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</si>
  <si>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</si>
  <si>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</si>
  <si>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</si>
  <si>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</si>
  <si>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</si>
  <si>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</si>
  <si>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</si>
  <si>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</si>
  <si>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</si>
  <si>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</si>
  <si>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</si>
  <si>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</si>
  <si>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</si>
  <si>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</si>
  <si>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</si>
  <si>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</si>
  <si>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</si>
  <si>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</si>
  <si>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</si>
  <si>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</si>
  <si>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</si>
  <si>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</si>
  <si>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</si>
  <si>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</si>
  <si>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</si>
  <si>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</si>
  <si>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</si>
  <si>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</si>
  <si>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</si>
  <si>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</si>
  <si>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</si>
  <si>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</si>
  <si>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</si>
  <si>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</si>
  <si>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</si>
  <si>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</si>
  <si>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</si>
  <si>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</si>
  <si>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</si>
  <si>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</si>
  <si>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</si>
  <si>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</si>
  <si>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</si>
  <si>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</si>
  <si>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</si>
  <si>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</si>
  <si>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</si>
  <si>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</si>
  <si>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</si>
  <si>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</si>
  <si>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</si>
  <si>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</si>
  <si>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</si>
  <si>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</si>
  <si>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</si>
  <si>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</si>
  <si>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</si>
  <si>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</si>
  <si>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</si>
  <si>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</si>
  <si>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</si>
  <si>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</si>
  <si>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</si>
  <si>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</si>
  <si>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</si>
  <si>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</si>
  <si>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</si>
  <si>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</si>
  <si>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</si>
  <si>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</si>
  <si>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</si>
  <si>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</si>
  <si>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</si>
  <si>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</si>
  <si>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</si>
  <si>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</si>
  <si>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</si>
  <si>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</si>
  <si>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</si>
  <si>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</si>
  <si>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</si>
  <si>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</si>
  <si>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</si>
  <si>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</si>
  <si>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</si>
  <si>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</si>
  <si>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</si>
  <si>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</si>
  <si>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</si>
  <si>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</si>
  <si>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</si>
  <si>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</si>
  <si>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</si>
  <si>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</si>
  <si>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</si>
  <si>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</si>
  <si>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</si>
  <si>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</si>
  <si>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</si>
  <si>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</si>
  <si>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</si>
  <si>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</si>
  <si>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</si>
  <si>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</si>
  <si>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</si>
  <si>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</si>
  <si>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</si>
  <si>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</si>
  <si>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</si>
  <si>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</si>
  <si>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</si>
  <si>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</si>
  <si>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</si>
  <si>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</si>
  <si>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</si>
  <si>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</si>
  <si>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</si>
  <si>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</si>
  <si>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</si>
  <si>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</si>
  <si>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</si>
  <si>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</si>
  <si>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</si>
  <si>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</si>
  <si>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</si>
  <si>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</si>
  <si>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</si>
  <si>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</si>
  <si>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</si>
  <si>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</si>
  <si>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</si>
  <si>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</si>
  <si>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</si>
  <si>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</si>
  <si>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</si>
  <si>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</si>
  <si>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</si>
  <si>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</si>
  <si>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</si>
  <si>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</si>
  <si>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</si>
  <si>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</si>
  <si>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</si>
  <si>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</si>
  <si>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</si>
  <si>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</si>
  <si>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</si>
  <si>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</si>
  <si>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</si>
  <si>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</si>
  <si>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</si>
  <si>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</si>
  <si>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</si>
  <si>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</si>
  <si>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</si>
  <si>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</si>
  <si>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</si>
  <si>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</si>
  <si>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</si>
  <si>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</si>
  <si>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</si>
  <si>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</si>
  <si>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</si>
  <si>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</si>
  <si>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</si>
  <si>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</si>
  <si>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</si>
  <si>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</si>
  <si>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</si>
  <si>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</si>
  <si>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</si>
  <si>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</si>
  <si>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</si>
  <si>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</si>
  <si>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</si>
  <si>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</si>
  <si>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</si>
  <si>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</si>
  <si>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</si>
  <si>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</si>
  <si>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</si>
  <si>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</si>
  <si>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</si>
  <si>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</si>
  <si>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</si>
  <si>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</si>
  <si>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</si>
  <si>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</si>
  <si>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</si>
  <si>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</si>
  <si>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</si>
  <si>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</si>
  <si>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</si>
  <si>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</si>
  <si>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</si>
  <si>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</si>
  <si>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</si>
  <si>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</si>
  <si>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</si>
  <si>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</si>
  <si>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</si>
  <si>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</si>
  <si>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</si>
  <si>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</si>
  <si>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</si>
  <si>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</si>
  <si>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</si>
  <si>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</si>
  <si>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</si>
  <si>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</si>
  <si>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</si>
  <si>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</si>
  <si>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</si>
  <si>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</si>
  <si>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</si>
  <si>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</si>
  <si>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</si>
  <si>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</si>
  <si>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</si>
  <si>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</si>
  <si>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</si>
  <si>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</si>
  <si>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</si>
  <si>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</si>
  <si>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</si>
  <si>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</si>
  <si>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</si>
  <si>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</si>
  <si>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</si>
  <si>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</si>
  <si>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</si>
  <si>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</si>
  <si>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</si>
  <si>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</si>
  <si>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</si>
  <si>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</si>
  <si>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</si>
  <si>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</si>
  <si>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</si>
  <si>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</si>
  <si>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</si>
  <si>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</si>
  <si>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</si>
  <si>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</si>
  <si>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</si>
  <si>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</si>
  <si>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</si>
  <si>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</si>
  <si>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</si>
  <si>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</si>
  <si>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</si>
  <si>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</si>
  <si>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</si>
  <si>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</si>
  <si>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</si>
  <si>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</si>
  <si>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</si>
  <si>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</si>
  <si>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</si>
  <si>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</si>
  <si>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</si>
  <si>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</si>
  <si>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</si>
  <si>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</si>
  <si>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</si>
  <si>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</si>
  <si>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</si>
  <si>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</si>
  <si>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</si>
  <si>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</si>
  <si>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</si>
  <si>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</si>
  <si>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</si>
  <si>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</si>
  <si>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</si>
  <si>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</si>
  <si>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</si>
  <si>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</si>
  <si>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</si>
  <si>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</si>
  <si>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</si>
  <si>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</si>
  <si>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</si>
  <si>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</si>
  <si>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</si>
  <si>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</si>
  <si>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</si>
  <si>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</si>
  <si>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</si>
  <si>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</si>
  <si>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</si>
  <si>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</si>
  <si>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</si>
  <si>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</si>
  <si>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</si>
  <si>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</si>
  <si>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</si>
  <si>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</si>
  <si>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</si>
  <si>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</si>
  <si>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</si>
  <si>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</si>
  <si>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</si>
  <si>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</si>
  <si>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</si>
  <si>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</si>
  <si>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</si>
  <si>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</si>
  <si>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</si>
  <si>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</si>
  <si>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</si>
  <si>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</si>
  <si>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</si>
  <si>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</si>
  <si>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</si>
  <si>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</si>
  <si>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</si>
  <si>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</si>
  <si>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</si>
  <si>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</si>
  <si>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</si>
  <si>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</si>
  <si>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</si>
  <si>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</si>
  <si>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</si>
  <si>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</si>
  <si>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</si>
  <si>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</si>
  <si>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</si>
  <si>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</si>
  <si>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</si>
  <si>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</si>
  <si>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</si>
  <si>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</si>
  <si>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</si>
  <si>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</si>
  <si>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</si>
  <si>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</si>
  <si>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</si>
  <si>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</si>
  <si>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</si>
  <si>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</si>
  <si>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</si>
  <si>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</si>
  <si>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</si>
  <si>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</si>
  <si>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</si>
  <si>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</si>
  <si>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</si>
  <si>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</si>
  <si>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</si>
  <si>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</si>
  <si>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</si>
  <si>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</si>
  <si>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</si>
  <si>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</si>
  <si>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</si>
  <si>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</si>
  <si>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</si>
  <si>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</si>
  <si>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</si>
  <si>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</si>
  <si>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</si>
  <si>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</si>
  <si>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</si>
  <si>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</si>
  <si>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</si>
  <si>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</si>
  <si>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</si>
  <si>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</si>
  <si>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</si>
  <si>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</si>
  <si>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</si>
  <si>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</si>
  <si>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</si>
  <si>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</si>
  <si>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</si>
  <si>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</si>
  <si>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</si>
  <si>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</si>
  <si>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</si>
  <si>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</si>
  <si>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</si>
  <si>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</si>
  <si>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</si>
  <si>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</si>
  <si>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</si>
  <si>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</si>
  <si>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</si>
  <si>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</si>
  <si>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</si>
  <si>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</si>
  <si>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</si>
  <si>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</si>
  <si>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</si>
  <si>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</si>
  <si>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</si>
  <si>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</si>
  <si>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</si>
  <si>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</si>
  <si>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</si>
  <si>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</si>
  <si>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</si>
  <si>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</si>
  <si>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</si>
  <si>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</si>
  <si>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</si>
  <si>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</si>
  <si>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</si>
  <si>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</si>
  <si>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</si>
  <si>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</si>
  <si>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</si>
  <si>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</si>
  <si>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</si>
  <si>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</si>
  <si>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</si>
  <si>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</si>
  <si>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</si>
  <si>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</si>
  <si>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</si>
  <si>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</si>
  <si>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</si>
  <si>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</si>
  <si>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</si>
  <si>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</si>
  <si>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</si>
  <si>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</si>
  <si>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</si>
  <si>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</si>
  <si>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</si>
  <si>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</si>
  <si>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</si>
  <si>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</si>
  <si>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</si>
  <si>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</si>
  <si>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</si>
  <si>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</si>
  <si>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</si>
  <si>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</si>
  <si>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</si>
  <si>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</si>
  <si>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</si>
  <si>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</si>
  <si>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</si>
  <si>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</si>
  <si>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</si>
  <si>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</si>
  <si>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</si>
  <si>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</si>
  <si>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</si>
  <si>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</si>
  <si>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</si>
  <si>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</si>
  <si>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</si>
  <si>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</si>
  <si>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</si>
  <si>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</si>
  <si>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</si>
  <si>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</si>
  <si>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</si>
  <si>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</si>
  <si>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</si>
  <si>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</si>
  <si>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</si>
  <si>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</si>
  <si>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</si>
  <si>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</si>
  <si>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</si>
  <si>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</si>
  <si>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</si>
  <si>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</si>
  <si>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</si>
  <si>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</si>
  <si>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</si>
  <si>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</si>
  <si>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</si>
  <si>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</si>
  <si>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</si>
  <si>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</si>
  <si>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</si>
  <si>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</si>
  <si>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</si>
  <si>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</si>
  <si>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</si>
  <si>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</si>
  <si>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</si>
  <si>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</si>
  <si>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</si>
  <si>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</si>
  <si>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</si>
  <si>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</si>
  <si>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</si>
  <si>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</si>
  <si>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</si>
  <si>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</si>
  <si>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</si>
  <si>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</si>
  <si>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</si>
  <si>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</si>
  <si>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</si>
  <si>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</si>
  <si>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</si>
  <si>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</si>
  <si>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</si>
  <si>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</si>
  <si>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</si>
  <si>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</si>
  <si>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</si>
  <si>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</si>
  <si>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</si>
  <si>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</si>
  <si>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</si>
  <si>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</si>
  <si>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</si>
  <si>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</si>
  <si>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</si>
  <si>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</si>
  <si>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</si>
  <si>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</si>
  <si>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</si>
  <si>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</si>
  <si>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</si>
  <si>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</si>
  <si>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</si>
  <si>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</si>
  <si>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</si>
  <si>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</si>
  <si>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</si>
  <si>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</si>
  <si>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</si>
  <si>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</si>
  <si>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</si>
  <si>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</si>
  <si>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</si>
  <si>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</si>
  <si>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</si>
  <si>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</si>
  <si>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</si>
  <si>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</si>
  <si>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</si>
  <si>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</si>
  <si>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</si>
  <si>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</si>
  <si>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</si>
  <si>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</si>
  <si>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</si>
  <si>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</si>
  <si>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</si>
  <si>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</si>
  <si>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</si>
  <si>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</si>
  <si>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</si>
  <si>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</si>
  <si>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</si>
  <si>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</si>
  <si>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</si>
  <si>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</si>
  <si>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</si>
  <si>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</si>
  <si>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</si>
  <si>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</si>
  <si>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</si>
  <si>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</si>
  <si>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</si>
  <si>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</si>
  <si>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</si>
  <si>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</si>
  <si>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</si>
  <si>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</si>
  <si>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</si>
  <si>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</si>
  <si>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</si>
  <si>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</si>
  <si>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</si>
  <si>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</si>
  <si>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</si>
  <si>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</si>
  <si>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</si>
  <si>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</si>
  <si>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</si>
  <si>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</si>
  <si>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</si>
  <si>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</si>
  <si>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</si>
  <si>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</si>
  <si>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</si>
  <si>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</si>
  <si>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</si>
  <si>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</si>
  <si>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</si>
  <si>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</si>
  <si>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</si>
  <si>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</si>
  <si>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</si>
  <si>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</si>
  <si>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</si>
  <si>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</si>
  <si>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</si>
  <si>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</si>
  <si>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</si>
  <si>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</si>
  <si>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</si>
  <si>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</si>
  <si>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</si>
  <si>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</si>
  <si>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</si>
  <si>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</si>
  <si>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</si>
  <si>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</si>
  <si>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</si>
  <si>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</si>
  <si>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</si>
  <si>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</si>
  <si>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</si>
  <si>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</si>
  <si>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</si>
  <si>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</si>
  <si>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</si>
  <si>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</si>
  <si>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</si>
  <si>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</si>
  <si>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</si>
  <si>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</si>
  <si>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</si>
  <si>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</si>
  <si>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</si>
  <si>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</si>
  <si>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</si>
  <si>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</si>
  <si>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</si>
  <si>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</si>
  <si>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</si>
  <si>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</si>
  <si>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</si>
  <si>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</si>
  <si>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</si>
  <si>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</si>
  <si>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</si>
  <si>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</si>
  <si>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</si>
  <si>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</si>
  <si>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</si>
  <si>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</si>
  <si>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</si>
  <si>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</si>
  <si>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</si>
  <si>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</si>
  <si>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</si>
  <si>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</si>
  <si>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</si>
  <si>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</si>
  <si>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</si>
  <si>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</si>
  <si>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</si>
  <si>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</si>
  <si>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</si>
  <si>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</si>
  <si>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</si>
  <si>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</si>
  <si>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</si>
  <si>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</si>
  <si>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</si>
  <si>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</si>
  <si>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</si>
  <si>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</si>
  <si>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</si>
  <si>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</si>
  <si>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</si>
  <si>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</si>
  <si>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</si>
  <si>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</si>
  <si>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</si>
  <si>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</si>
  <si>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</si>
  <si>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</si>
  <si>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</si>
  <si>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</si>
  <si>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</si>
  <si>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</si>
  <si>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</si>
  <si>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</si>
  <si>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</si>
  <si>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</si>
  <si>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</si>
  <si>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</si>
  <si>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</si>
  <si>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</si>
  <si>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</si>
  <si>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</si>
  <si>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</si>
  <si>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</si>
  <si>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</si>
  <si>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</si>
  <si>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</si>
  <si>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</si>
  <si>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</si>
  <si>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</si>
  <si>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</si>
  <si>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</si>
  <si>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</si>
  <si>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</si>
  <si>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</si>
  <si>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</si>
  <si>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</si>
  <si>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</si>
  <si>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</si>
  <si>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</si>
  <si>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</si>
  <si>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</si>
  <si>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</si>
  <si>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</si>
  <si>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</si>
  <si>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</si>
  <si>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</si>
  <si>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</si>
  <si>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</si>
  <si>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</si>
  <si>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</si>
  <si>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</si>
  <si>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</si>
  <si>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</si>
  <si>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</si>
  <si>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</si>
  <si>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</si>
  <si>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</si>
  <si>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</si>
  <si>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</si>
  <si>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</si>
  <si>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</si>
  <si>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</si>
  <si>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</si>
  <si>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</si>
  <si>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</si>
  <si>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</si>
  <si>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</si>
  <si>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</si>
  <si>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</si>
  <si>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</si>
  <si>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</si>
  <si>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</si>
  <si>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</si>
  <si>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</si>
  <si>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</si>
  <si>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</si>
  <si>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</si>
  <si>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</si>
  <si>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</si>
  <si>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</si>
  <si>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</si>
  <si>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</si>
  <si>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</si>
  <si>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</si>
  <si>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</si>
  <si>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</si>
  <si>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</si>
  <si>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</si>
  <si>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</si>
  <si>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</si>
  <si>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</si>
  <si>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</si>
  <si>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</si>
  <si>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</si>
  <si>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</si>
  <si>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</si>
  <si>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</si>
  <si>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</si>
  <si>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</si>
  <si>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</si>
  <si>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</si>
  <si>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</si>
  <si>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</si>
  <si>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</si>
  <si>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</si>
  <si>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</si>
  <si>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</si>
  <si>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</si>
  <si>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</si>
  <si>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</si>
  <si>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</si>
  <si>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</si>
  <si>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</si>
  <si>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</si>
  <si>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</si>
  <si>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</si>
  <si>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</si>
  <si>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</si>
  <si>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</si>
  <si>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</si>
  <si>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</si>
  <si>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</si>
  <si>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</si>
  <si>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</si>
  <si>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</si>
  <si>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</si>
  <si>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</si>
  <si>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</si>
  <si>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</si>
  <si>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</si>
  <si>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</si>
  <si>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</si>
  <si>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</si>
  <si>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</si>
  <si>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</si>
  <si>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</si>
  <si>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</si>
  <si>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</si>
  <si>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</si>
  <si>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</si>
  <si>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</si>
  <si>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</si>
  <si>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</si>
  <si>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</si>
  <si>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</si>
  <si>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</si>
  <si>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</si>
  <si>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</si>
  <si>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</si>
  <si>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</si>
  <si>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</si>
  <si>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</si>
  <si>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</si>
  <si>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</si>
  <si>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</si>
  <si>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</si>
  <si>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</si>
  <si>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</si>
  <si>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</si>
  <si>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</si>
  <si>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</si>
  <si>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</si>
  <si>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</si>
  <si>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</si>
  <si>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</si>
  <si>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</si>
  <si>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</si>
  <si>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</si>
  <si>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</si>
  <si>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</si>
  <si>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</si>
  <si>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</si>
  <si>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</si>
  <si>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</si>
  <si>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</si>
  <si>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</si>
  <si>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</si>
  <si>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</si>
  <si>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</si>
  <si>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</si>
  <si>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</si>
  <si>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</si>
  <si>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</si>
  <si>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</si>
  <si>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</si>
  <si>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</si>
  <si>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</si>
  <si>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</si>
  <si>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</si>
  <si>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</si>
  <si>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</si>
  <si>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</si>
  <si>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</si>
  <si>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</si>
  <si>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</si>
  <si>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</si>
  <si>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</si>
  <si>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</si>
  <si>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</si>
  <si>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</si>
  <si>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</si>
  <si>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</si>
  <si>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</si>
  <si>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</si>
  <si>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</si>
  <si>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</si>
  <si>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</si>
  <si>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</si>
  <si>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</si>
  <si>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</si>
  <si>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</si>
  <si>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</si>
  <si>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</si>
  <si>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</si>
  <si>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</si>
  <si>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</si>
  <si>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</si>
  <si>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</si>
  <si>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</si>
  <si>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</si>
  <si>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</si>
  <si>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</si>
  <si>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</si>
  <si>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</si>
  <si>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</si>
  <si>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</si>
  <si>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</si>
  <si>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</si>
  <si>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</si>
  <si>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</si>
  <si>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</si>
  <si>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</si>
  <si>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</si>
  <si>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</si>
  <si>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</si>
  <si>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</si>
  <si>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</si>
  <si>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</si>
  <si>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</si>
  <si>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</si>
  <si>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</si>
  <si>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</si>
  <si>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</si>
  <si>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</si>
  <si>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</si>
  <si>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</si>
  <si>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</si>
  <si>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</si>
  <si>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</si>
  <si>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</si>
  <si>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</si>
  <si>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</si>
  <si>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</si>
  <si>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</si>
  <si>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</si>
  <si>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</si>
  <si>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</si>
  <si>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</si>
  <si>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</si>
  <si>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</si>
  <si>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</si>
  <si>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</si>
  <si>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</si>
  <si>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</si>
  <si>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</si>
  <si>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</si>
  <si>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</si>
  <si>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</si>
  <si>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</si>
  <si>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</si>
  <si>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</si>
  <si>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</si>
  <si>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</si>
  <si>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</si>
  <si>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</si>
  <si>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</si>
  <si>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</si>
  <si>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</si>
  <si>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</si>
  <si>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</si>
  <si>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</si>
  <si>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</si>
  <si>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</si>
  <si>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</si>
  <si>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</si>
  <si>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</si>
  <si>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</si>
  <si>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</si>
  <si>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</si>
  <si>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</si>
  <si>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</si>
  <si>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</si>
  <si>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</si>
  <si>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</si>
  <si>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</si>
  <si>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</si>
  <si>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</si>
  <si>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</si>
  <si>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</si>
  <si>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</si>
  <si>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</si>
  <si>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</si>
  <si>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</si>
  <si>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</si>
  <si>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</si>
  <si>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</si>
  <si>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</si>
  <si>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</si>
  <si>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</si>
  <si>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</si>
  <si>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</si>
  <si>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</si>
  <si>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</si>
  <si>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</si>
  <si>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</si>
  <si>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</si>
  <si>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</si>
  <si>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</si>
  <si>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</si>
  <si>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</si>
  <si>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</si>
  <si>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</si>
  <si>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</si>
  <si>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</si>
  <si>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</si>
  <si>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</si>
  <si>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</si>
  <si>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</si>
  <si>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</si>
  <si>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</si>
  <si>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</si>
  <si>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</si>
  <si>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</si>
  <si>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</si>
  <si>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</si>
  <si>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</si>
  <si>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</si>
  <si>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</si>
  <si>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</si>
  <si>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</si>
  <si>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</si>
  <si>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</si>
  <si>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</si>
  <si>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</si>
  <si>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</si>
  <si>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</si>
  <si>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</si>
  <si>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</si>
  <si>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</si>
  <si>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</si>
  <si>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</si>
  <si>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</si>
  <si>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</si>
  <si>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</si>
  <si>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</si>
  <si>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</si>
  <si>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</si>
  <si>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</si>
  <si>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</si>
  <si>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</si>
  <si>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</si>
  <si>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</si>
  <si>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</si>
  <si>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</si>
  <si>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</si>
  <si>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</si>
  <si>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</si>
  <si>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</si>
  <si>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</si>
  <si>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</si>
  <si>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</si>
  <si>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</si>
  <si>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</si>
  <si>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</si>
  <si>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</si>
  <si>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</si>
  <si>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</si>
  <si>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</si>
  <si>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</si>
  <si>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</si>
  <si>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</si>
  <si>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</si>
  <si>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</si>
  <si>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</si>
  <si>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</si>
  <si>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</si>
  <si>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</si>
  <si>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</si>
  <si>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</si>
  <si>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</si>
  <si>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</si>
  <si>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</si>
  <si>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</si>
  <si>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</si>
  <si>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</si>
  <si>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</si>
  <si>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</si>
  <si>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</si>
  <si>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</si>
  <si>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</si>
  <si>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</si>
  <si>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</si>
  <si>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</si>
  <si>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</si>
  <si>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</si>
  <si>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</si>
  <si>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</si>
  <si>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</si>
  <si>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</si>
  <si>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</si>
  <si>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</si>
  <si>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</si>
  <si>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</si>
  <si>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</si>
  <si>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</si>
  <si>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</si>
  <si>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</si>
  <si>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</si>
  <si>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</si>
  <si>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</si>
  <si>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</si>
  <si>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</si>
  <si>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</si>
  <si>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</si>
  <si>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</si>
  <si>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</si>
  <si>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</si>
  <si>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</si>
  <si>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</si>
  <si>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</si>
  <si>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</si>
  <si>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</si>
  <si>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</si>
  <si>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</si>
  <si>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</si>
  <si>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</si>
  <si>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</si>
  <si>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</si>
  <si>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</si>
  <si>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</si>
  <si>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</si>
  <si>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</si>
  <si>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</si>
  <si>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</si>
  <si>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</si>
  <si>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</si>
  <si>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</si>
  <si>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</si>
  <si>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</si>
  <si>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</si>
  <si>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</si>
  <si>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</si>
  <si>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</si>
  <si>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</si>
  <si>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</si>
  <si>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</si>
  <si>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</si>
  <si>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</si>
  <si>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</si>
  <si>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</si>
  <si>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</si>
  <si>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</si>
  <si>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</si>
  <si>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</si>
  <si>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</si>
  <si>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</si>
  <si>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</si>
  <si>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</si>
  <si>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</si>
  <si>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</si>
  <si>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</si>
  <si>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</si>
  <si>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</si>
  <si>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</si>
  <si>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</si>
  <si>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</si>
  <si>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</si>
  <si>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</si>
  <si>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</si>
  <si>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</si>
  <si>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</si>
  <si>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</si>
  <si>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</si>
  <si>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</si>
  <si>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</si>
  <si>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</si>
  <si>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</si>
  <si>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</si>
  <si>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</si>
  <si>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</si>
  <si>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</si>
  <si>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</si>
  <si>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</si>
  <si>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</si>
  <si>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</si>
  <si>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</si>
  <si>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</si>
  <si>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</si>
  <si>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</si>
  <si>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</si>
  <si>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</si>
  <si>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</si>
  <si>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</si>
  <si>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</si>
  <si>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</si>
  <si>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</si>
  <si>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</si>
  <si>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</si>
  <si>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</si>
  <si>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</si>
  <si>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</si>
  <si>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</si>
  <si>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</si>
  <si>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</si>
  <si>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</si>
  <si>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</si>
  <si>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</si>
  <si>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</si>
  <si>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</si>
  <si>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</si>
  <si>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</si>
  <si>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</si>
  <si>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</si>
  <si>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</si>
  <si>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</si>
  <si>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</si>
  <si>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</si>
  <si>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</si>
  <si>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</si>
  <si>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</si>
  <si>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</si>
  <si>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</si>
  <si>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</si>
  <si>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</si>
  <si>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</si>
  <si>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</si>
  <si>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</si>
  <si>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</si>
  <si>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</si>
  <si>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</si>
  <si>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</si>
  <si>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</si>
  <si>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</si>
  <si>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</si>
  <si>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</si>
  <si>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</si>
  <si>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</si>
  <si>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</si>
  <si>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</si>
  <si>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</si>
  <si>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</si>
  <si>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</si>
  <si>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</si>
  <si>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</si>
  <si>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</si>
  <si>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</si>
  <si>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</si>
  <si>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</si>
  <si>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</si>
  <si>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</si>
  <si>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</si>
  <si>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</si>
  <si>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</si>
  <si>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</si>
  <si>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</si>
  <si>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</si>
  <si>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</si>
  <si>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</si>
  <si>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</si>
  <si>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</si>
  <si>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</si>
  <si>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</si>
  <si>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</si>
  <si>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</si>
  <si>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</si>
  <si>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</si>
  <si>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</si>
  <si>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</si>
  <si>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</si>
  <si>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</si>
  <si>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</si>
  <si>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</si>
  <si>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</si>
  <si>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</si>
  <si>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</si>
  <si>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</si>
  <si>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</si>
  <si>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</si>
  <si>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</si>
  <si>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</si>
  <si>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</si>
  <si>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</si>
  <si>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</si>
  <si>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</si>
  <si>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</si>
  <si>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</si>
  <si>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</si>
  <si>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</si>
  <si>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</si>
  <si>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</si>
  <si>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</si>
  <si>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</si>
  <si>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</si>
  <si>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</si>
  <si>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</si>
  <si>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</si>
  <si>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</si>
  <si>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</si>
  <si>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</si>
  <si>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</si>
  <si>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</si>
  <si>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</si>
  <si>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</si>
  <si>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</si>
  <si>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</si>
  <si>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</si>
  <si>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</si>
  <si>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</si>
  <si>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</si>
  <si>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</si>
  <si>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</si>
  <si>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</si>
  <si>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</si>
  <si>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</si>
  <si>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</si>
  <si>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</si>
  <si>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</si>
  <si>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</si>
  <si>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</si>
  <si>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</si>
  <si>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</si>
  <si>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</si>
  <si>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</si>
  <si>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</si>
  <si>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</si>
  <si>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</si>
  <si>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</si>
  <si>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</si>
  <si>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</si>
  <si>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</si>
  <si>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</si>
  <si>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</si>
  <si>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</si>
  <si>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</si>
  <si>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</si>
  <si>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</si>
  <si>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</si>
  <si>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</si>
  <si>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</si>
  <si>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</si>
  <si>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</si>
  <si>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</si>
  <si>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</si>
  <si>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</si>
  <si>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</si>
  <si>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</si>
  <si>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</si>
  <si>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</si>
  <si>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</si>
  <si>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</si>
  <si>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</si>
  <si>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</si>
  <si>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</si>
  <si>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</si>
  <si>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</si>
  <si>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</si>
  <si>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</si>
  <si>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</si>
  <si>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</si>
  <si>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</si>
  <si>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</si>
  <si>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</si>
  <si>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</si>
  <si>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</si>
  <si>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</si>
  <si>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</si>
  <si>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</si>
  <si>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</si>
  <si>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</si>
  <si>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</si>
  <si>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</si>
  <si>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</si>
  <si>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</si>
  <si>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</si>
  <si>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</si>
  <si>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</si>
  <si>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</si>
  <si>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</si>
  <si>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</si>
  <si>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</si>
  <si>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</si>
  <si>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</si>
  <si>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</si>
  <si>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</si>
  <si>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</si>
  <si>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</si>
  <si>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</si>
  <si>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</si>
  <si>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</si>
  <si>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</si>
  <si>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</si>
  <si>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</si>
  <si>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</si>
  <si>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</si>
  <si>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</si>
  <si>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</si>
  <si>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</si>
  <si>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</si>
  <si>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</si>
  <si>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</si>
  <si>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</si>
  <si>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</si>
  <si>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</si>
  <si>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</si>
  <si>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</si>
  <si>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</si>
  <si>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</si>
  <si>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</si>
  <si>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</si>
  <si>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</si>
  <si>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</si>
  <si>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</si>
  <si>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</si>
  <si>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</si>
  <si>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</si>
  <si>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</si>
  <si>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</si>
  <si>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</si>
  <si>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</si>
  <si>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</si>
  <si>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</si>
  <si>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</si>
  <si>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</si>
  <si>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</si>
  <si>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</si>
  <si>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</si>
  <si>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</si>
  <si>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</si>
  <si>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</si>
  <si>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</si>
  <si>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</si>
  <si>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</si>
  <si>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</si>
  <si>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</si>
  <si>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</si>
  <si>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</si>
  <si>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</si>
  <si>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</si>
  <si>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</si>
  <si>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</si>
  <si>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</si>
  <si>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</si>
  <si>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</si>
  <si>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</si>
  <si>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</si>
  <si>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</si>
  <si>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</si>
  <si>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</si>
  <si>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</si>
  <si>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</si>
  <si>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</si>
  <si>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</si>
  <si>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</si>
  <si>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</si>
  <si>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</si>
  <si>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</si>
  <si>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</si>
  <si>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</si>
  <si>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</si>
  <si>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</si>
  <si>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</si>
  <si>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</si>
  <si>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</si>
  <si>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</si>
  <si>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</si>
  <si>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</si>
  <si>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</si>
  <si>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</si>
  <si>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</si>
  <si>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</si>
  <si>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</si>
  <si>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</si>
  <si>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</si>
  <si>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</si>
  <si>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</si>
  <si>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</si>
  <si>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</si>
  <si>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</si>
  <si>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</si>
  <si>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</si>
  <si>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</si>
  <si>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</si>
  <si>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</si>
  <si>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</si>
  <si>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</si>
  <si>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</si>
  <si>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</si>
  <si>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</si>
  <si>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</si>
  <si>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</si>
  <si>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</si>
  <si>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</si>
  <si>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</si>
  <si>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</si>
  <si>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</si>
  <si>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</si>
  <si>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</si>
  <si>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</si>
  <si>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</si>
  <si>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</si>
  <si>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</si>
  <si>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</si>
  <si>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</si>
  <si>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</si>
  <si>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</si>
  <si>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</si>
  <si>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</si>
  <si>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</si>
  <si>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</si>
  <si>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</si>
  <si>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</si>
  <si>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</si>
  <si>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</si>
  <si>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</si>
  <si>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</si>
  <si>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</si>
  <si>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</si>
  <si>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</si>
  <si>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</si>
  <si>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</si>
  <si>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</si>
  <si>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</si>
  <si>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</si>
  <si>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</si>
  <si>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</si>
  <si>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</si>
  <si>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</si>
  <si>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</si>
  <si>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</si>
  <si>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</si>
  <si>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</si>
  <si>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</si>
  <si>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</si>
  <si>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</si>
  <si>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</si>
  <si>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</si>
  <si>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</si>
  <si>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</si>
  <si>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</si>
  <si>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</si>
  <si>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</si>
  <si>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</si>
  <si>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</si>
  <si>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</si>
  <si>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</si>
  <si>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</si>
  <si>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</si>
  <si>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</si>
  <si>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</si>
  <si>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</si>
  <si>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</si>
  <si>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</si>
  <si>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</si>
  <si>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</si>
  <si>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</si>
  <si>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</si>
  <si>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</si>
  <si>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</si>
  <si>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</si>
  <si>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</si>
  <si>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</si>
  <si>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</si>
  <si>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</si>
  <si>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</si>
  <si>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</si>
  <si>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</si>
  <si>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</si>
  <si>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</si>
  <si>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</si>
  <si>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</si>
  <si>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</si>
  <si>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</si>
  <si>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</si>
  <si>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</si>
  <si>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</si>
  <si>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</si>
  <si>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</si>
  <si>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</si>
  <si>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</si>
  <si>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</si>
  <si>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</si>
  <si>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</si>
  <si>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</si>
  <si>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</si>
  <si>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</si>
  <si>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</si>
  <si>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</si>
  <si>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</si>
  <si>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</si>
  <si>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</si>
  <si>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</si>
  <si>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</si>
  <si>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</si>
  <si>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</si>
  <si>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</si>
  <si>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</si>
  <si>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</si>
  <si>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</si>
  <si>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</si>
  <si>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</si>
  <si>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</si>
  <si>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</si>
  <si>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</si>
  <si>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</si>
  <si>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</si>
  <si>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</si>
  <si>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</si>
  <si>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</si>
  <si>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</si>
  <si>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</si>
  <si>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</si>
  <si>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</si>
  <si>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</si>
  <si>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</si>
  <si>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</si>
  <si>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</si>
  <si>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</si>
  <si>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</si>
  <si>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</si>
  <si>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</si>
  <si>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</si>
  <si>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</si>
  <si>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</si>
  <si>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</si>
  <si>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</si>
  <si>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</si>
  <si>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</si>
  <si>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</si>
  <si>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</si>
  <si>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</si>
  <si>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</si>
  <si>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</si>
  <si>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</si>
  <si>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</si>
  <si>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</si>
  <si>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</si>
  <si>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</si>
  <si>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</si>
  <si>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</si>
  <si>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</si>
  <si>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</si>
  <si>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</si>
  <si>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</si>
  <si>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</si>
  <si>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</si>
  <si>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</si>
  <si>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</si>
  <si>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</si>
  <si>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</si>
  <si>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</si>
  <si>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</si>
  <si>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</si>
  <si>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</si>
  <si>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</si>
  <si>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</si>
  <si>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</si>
  <si>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</si>
  <si>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</si>
  <si>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</si>
  <si>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</si>
  <si>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</si>
  <si>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</si>
  <si>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</si>
  <si>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</si>
  <si>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</si>
  <si>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</si>
  <si>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</si>
  <si>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</si>
  <si>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</si>
  <si>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</si>
  <si>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</si>
  <si>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</si>
  <si>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</si>
  <si>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</si>
  <si>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</si>
  <si>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</si>
  <si>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</si>
  <si>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</si>
  <si>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</si>
  <si>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</si>
  <si>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</si>
  <si>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</si>
  <si>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</si>
  <si>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</si>
  <si>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</si>
  <si>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</si>
  <si>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</si>
  <si>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</si>
  <si>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</si>
  <si>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</si>
  <si>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</si>
  <si>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</si>
  <si>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</si>
  <si>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</si>
  <si>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</si>
  <si>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</si>
  <si>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</si>
  <si>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</si>
  <si>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</si>
  <si>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</si>
  <si>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</si>
  <si>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</si>
  <si>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</si>
  <si>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</si>
  <si>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</si>
  <si>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</si>
  <si>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</si>
  <si>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</si>
  <si>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</si>
  <si>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</si>
  <si>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</si>
  <si>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</si>
  <si>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</si>
  <si>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</si>
  <si>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</si>
  <si>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</si>
  <si>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</si>
  <si>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</si>
  <si>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</si>
  <si>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</si>
  <si>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</si>
  <si>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</si>
  <si>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</si>
  <si>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</si>
  <si>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</si>
  <si>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</si>
  <si>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</si>
  <si>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</si>
  <si>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</si>
  <si>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</si>
  <si>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</si>
  <si>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</si>
  <si>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</si>
  <si>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</si>
  <si>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</si>
  <si>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</si>
  <si>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</si>
  <si>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</si>
  <si>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</si>
  <si>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</si>
  <si>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</si>
  <si>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</si>
  <si>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</si>
  <si>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</si>
  <si>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</si>
  <si>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</si>
  <si>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</si>
  <si>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</si>
  <si>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</si>
  <si>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</si>
  <si>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</si>
  <si>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</si>
  <si>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</si>
  <si>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</si>
  <si>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</si>
  <si>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</si>
  <si>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</si>
  <si>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</si>
  <si>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</si>
  <si>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</si>
  <si>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</si>
  <si>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</si>
  <si>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</si>
  <si>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</si>
  <si>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</si>
  <si>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</si>
  <si>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</si>
  <si>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</si>
  <si>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</si>
  <si>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</si>
  <si>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</si>
  <si>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</si>
  <si>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</si>
  <si>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</si>
  <si>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</si>
  <si>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</si>
  <si>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</si>
  <si>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</si>
  <si>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</si>
  <si>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</si>
  <si>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</si>
  <si>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</si>
  <si>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</si>
  <si>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</si>
  <si>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</si>
  <si>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</si>
  <si>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</si>
  <si>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</si>
  <si>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</si>
  <si>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</si>
  <si>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</si>
  <si>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</si>
  <si>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</si>
  <si>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</si>
  <si>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</si>
  <si>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</si>
  <si>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</si>
  <si>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</si>
  <si>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</si>
  <si>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</si>
  <si>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</si>
  <si>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</si>
  <si>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</si>
  <si>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</si>
  <si>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</si>
  <si>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</si>
  <si>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</si>
  <si>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</si>
  <si>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</si>
  <si>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</si>
  <si>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</si>
  <si>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</si>
  <si>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</si>
  <si>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</si>
  <si>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</si>
  <si>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</si>
  <si>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</si>
  <si>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</si>
  <si>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</si>
  <si>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</si>
  <si>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</si>
  <si>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</si>
  <si>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</si>
  <si>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</si>
  <si>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</si>
  <si>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</si>
  <si>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</si>
  <si>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</si>
  <si>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</si>
  <si>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</si>
  <si>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</si>
  <si>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</si>
  <si>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</si>
  <si>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</si>
  <si>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</si>
  <si>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</si>
  <si>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</si>
  <si>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</si>
  <si>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</si>
  <si>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</si>
  <si>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</si>
  <si>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</si>
  <si>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</si>
  <si>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</si>
  <si>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</si>
  <si>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</si>
  <si>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</si>
  <si>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</si>
  <si>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</si>
  <si>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</si>
  <si>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</si>
  <si>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</si>
  <si>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</si>
  <si>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</si>
  <si>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</si>
  <si>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</si>
  <si>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</si>
  <si>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</si>
  <si>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</si>
  <si>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</si>
  <si>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</si>
  <si>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</si>
  <si>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</si>
  <si>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</si>
  <si>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</si>
  <si>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</si>
  <si>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</si>
  <si>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</si>
  <si>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</si>
  <si>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</si>
  <si>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</si>
  <si>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</si>
  <si>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</si>
  <si>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</si>
  <si>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</si>
  <si>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</si>
  <si>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</si>
  <si>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</si>
  <si>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</si>
  <si>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</si>
  <si>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</si>
  <si>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</si>
  <si>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</si>
  <si>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</si>
  <si>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</si>
  <si>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</si>
  <si>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</si>
  <si>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</si>
  <si>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</si>
  <si>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</si>
  <si>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</si>
  <si>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</si>
  <si>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</si>
  <si>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</si>
  <si>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</si>
  <si>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</si>
  <si>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</si>
  <si>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</si>
  <si>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</si>
  <si>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</si>
  <si>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</si>
  <si>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</si>
  <si>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</si>
  <si>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</si>
  <si>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</si>
  <si>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</si>
  <si>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</si>
  <si>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</si>
  <si>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</si>
  <si>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</si>
  <si>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</si>
  <si>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</si>
  <si>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</si>
  <si>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</si>
  <si>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</si>
  <si>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</si>
  <si>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</si>
  <si>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</si>
  <si>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</si>
  <si>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</si>
  <si>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</si>
  <si>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</si>
  <si>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</si>
  <si>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</si>
  <si>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</si>
  <si>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</si>
  <si>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</si>
  <si>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</si>
  <si>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</si>
  <si>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</si>
  <si>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</si>
  <si>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</si>
  <si>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</si>
  <si>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</si>
  <si>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</si>
  <si>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</si>
  <si>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</si>
  <si>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</si>
  <si>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</si>
  <si>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</si>
  <si>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</si>
  <si>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</si>
  <si>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</si>
  <si>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</si>
  <si>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</si>
  <si>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</si>
  <si>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</si>
  <si>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</si>
  <si>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</si>
  <si>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</si>
  <si>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</si>
  <si>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</si>
  <si>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</si>
  <si>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</si>
  <si>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</si>
  <si>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</si>
  <si>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</si>
  <si>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</si>
  <si>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</si>
  <si>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</si>
  <si>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</si>
  <si>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</si>
  <si>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</si>
  <si>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</si>
  <si>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</si>
  <si>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</si>
  <si>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</si>
  <si>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</si>
  <si>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</si>
  <si>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</si>
  <si>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</si>
  <si>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</si>
  <si>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</si>
  <si>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</si>
  <si>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</si>
  <si>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</si>
  <si>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</si>
  <si>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</si>
  <si>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</si>
  <si>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</si>
  <si>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</si>
  <si>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</si>
  <si>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</si>
  <si>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</si>
  <si>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</si>
  <si>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</si>
  <si>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</si>
  <si>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</si>
  <si>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</si>
  <si>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</si>
  <si>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</si>
  <si>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</si>
  <si>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</si>
  <si>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</si>
  <si>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</si>
  <si>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</si>
  <si>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</si>
  <si>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</si>
  <si>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</si>
  <si>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</si>
  <si>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</si>
  <si>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</si>
  <si>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</si>
  <si>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</si>
  <si>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</si>
  <si>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</si>
  <si>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</si>
  <si>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</si>
  <si>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</si>
  <si>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</si>
  <si>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</si>
  <si>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</si>
  <si>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</si>
  <si>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</si>
  <si>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</si>
  <si>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</si>
  <si>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</si>
  <si>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</si>
  <si>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</si>
  <si>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</si>
  <si>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</si>
  <si>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</si>
  <si>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</si>
  <si>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</si>
  <si>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</si>
  <si>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</si>
  <si>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</si>
  <si>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</si>
  <si>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</si>
  <si>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</si>
  <si>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</si>
  <si>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</si>
  <si>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</si>
  <si>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</si>
  <si>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</si>
  <si>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</si>
  <si>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</si>
  <si>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</si>
  <si>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</si>
  <si>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</si>
  <si>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</si>
  <si>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</si>
  <si>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</si>
  <si>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</si>
  <si>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</si>
  <si>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</si>
  <si>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</si>
  <si>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</si>
  <si>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</si>
  <si>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</si>
  <si>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</si>
  <si>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</si>
  <si>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</si>
  <si>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</si>
  <si>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</si>
  <si>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</si>
  <si>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</si>
  <si>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</si>
  <si>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</si>
  <si>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</si>
  <si>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</si>
  <si>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</si>
  <si>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</si>
  <si>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</si>
  <si>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</si>
  <si>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</si>
  <si>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</si>
  <si>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</si>
  <si>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</si>
  <si>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</si>
  <si>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</si>
  <si>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</si>
  <si>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</si>
  <si>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</si>
  <si>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</si>
  <si>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</si>
  <si>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</si>
  <si>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</si>
  <si>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</si>
  <si>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</si>
  <si>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</si>
  <si>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</si>
  <si>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</si>
  <si>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</si>
  <si>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</si>
  <si>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</si>
  <si>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</si>
  <si>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</si>
  <si>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</si>
  <si>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</si>
  <si>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</si>
  <si>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</si>
  <si>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</si>
  <si>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</si>
  <si>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</si>
  <si>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</si>
  <si>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</si>
  <si>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</si>
  <si>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</si>
  <si>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</si>
  <si>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</si>
  <si>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</si>
  <si>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</si>
  <si>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</si>
  <si>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</si>
  <si>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</si>
  <si>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</si>
  <si>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</si>
  <si>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</si>
  <si>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</si>
  <si>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</si>
  <si>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</si>
  <si>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</si>
  <si>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</si>
  <si>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</si>
  <si>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</si>
  <si>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</si>
  <si>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</si>
  <si>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</si>
  <si>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</si>
  <si>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</si>
  <si>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</si>
  <si>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</si>
  <si>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</si>
  <si>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</si>
  <si>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</si>
  <si>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</si>
  <si>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</si>
  <si>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</si>
  <si>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</si>
  <si>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</si>
  <si>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</si>
  <si>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</si>
  <si>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</si>
  <si>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</si>
  <si>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</si>
  <si>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</si>
  <si>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</si>
  <si>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</si>
  <si>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</si>
  <si>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</si>
  <si>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</si>
  <si>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</si>
  <si>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</si>
  <si>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</si>
  <si>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</si>
  <si>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</si>
  <si>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</si>
  <si>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</si>
  <si>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</si>
  <si>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</si>
  <si>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</si>
  <si>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</si>
  <si>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</si>
  <si>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</si>
  <si>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</si>
  <si>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</si>
  <si>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</si>
  <si>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</si>
  <si>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</si>
  <si>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</si>
  <si>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</si>
  <si>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</si>
  <si>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</si>
  <si>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</si>
  <si>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</si>
  <si>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</si>
  <si>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</si>
  <si>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</si>
  <si>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</si>
  <si>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</si>
  <si>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</si>
  <si>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</si>
  <si>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</si>
  <si>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</si>
  <si>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</si>
  <si>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</si>
  <si>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</si>
  <si>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</si>
  <si>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</si>
  <si>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</si>
  <si>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</si>
  <si>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</si>
  <si>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</si>
  <si>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</si>
  <si>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</si>
  <si>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</si>
  <si>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</si>
  <si>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</si>
  <si>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</si>
  <si>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</si>
  <si>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</si>
  <si>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</si>
  <si>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</si>
  <si>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</si>
  <si>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</si>
  <si>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</si>
  <si>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</si>
  <si>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</si>
  <si>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</si>
  <si>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</si>
  <si>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</si>
  <si>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</si>
  <si>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</si>
  <si>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</si>
  <si>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</si>
  <si>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</si>
  <si>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</si>
  <si>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</si>
  <si>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</si>
  <si>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</si>
  <si>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</si>
  <si>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</si>
  <si>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</si>
  <si>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</si>
  <si>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</si>
  <si>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</si>
  <si>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</si>
  <si>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</si>
  <si>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</si>
  <si>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</si>
  <si>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</si>
  <si>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</si>
  <si>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</si>
  <si>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</si>
  <si>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</si>
  <si>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</si>
  <si>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</si>
  <si>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</si>
  <si>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</si>
  <si>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</si>
  <si>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</si>
  <si>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</si>
  <si>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</si>
  <si>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</si>
  <si>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</si>
  <si>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</si>
  <si>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</si>
  <si>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</si>
  <si>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</si>
  <si>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</si>
  <si>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</si>
  <si>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</si>
  <si>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</si>
  <si>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</si>
  <si>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</si>
  <si>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</si>
  <si>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</si>
  <si>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</si>
  <si>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</si>
  <si>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</si>
  <si>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</si>
  <si>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</si>
  <si>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</si>
  <si>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</si>
  <si>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</si>
  <si>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</si>
  <si>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</si>
  <si>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</si>
  <si>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</si>
  <si>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</si>
  <si>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</si>
  <si>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</si>
  <si>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</si>
  <si>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</si>
  <si>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</si>
  <si>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</si>
  <si>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</si>
  <si>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</si>
  <si>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</si>
  <si>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</si>
  <si>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</si>
  <si>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</si>
  <si>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</si>
  <si>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</si>
  <si>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</si>
  <si>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</si>
  <si>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</si>
  <si>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</si>
  <si>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</si>
  <si>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</si>
  <si>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</si>
  <si>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</si>
  <si>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</si>
  <si>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</si>
  <si>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</si>
  <si>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</si>
  <si>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</si>
  <si>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</si>
  <si>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</si>
  <si>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</si>
  <si>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</si>
  <si>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</si>
  <si>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</si>
  <si>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</si>
  <si>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</si>
  <si>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</si>
  <si>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</si>
  <si>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</si>
  <si>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</si>
  <si>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</si>
  <si>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</si>
  <si>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</si>
  <si>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</si>
  <si>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</si>
  <si>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</si>
  <si>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</si>
  <si>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</si>
  <si>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</si>
  <si>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</si>
  <si>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</si>
  <si>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</si>
  <si>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</si>
  <si>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</si>
  <si>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</si>
  <si>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</si>
  <si>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</si>
  <si>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</si>
  <si>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</si>
  <si>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</si>
  <si>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</si>
  <si>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</si>
  <si>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</si>
  <si>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</si>
  <si>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</si>
  <si>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</si>
  <si>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</si>
  <si>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</si>
  <si>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</si>
  <si>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</si>
  <si>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</si>
  <si>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</si>
  <si>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</si>
  <si>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</si>
  <si>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</si>
  <si>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</si>
  <si>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</si>
  <si>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</si>
  <si>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</si>
  <si>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</si>
  <si>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</si>
  <si>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</si>
  <si>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</si>
  <si>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</si>
  <si>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</si>
  <si>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</si>
  <si>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</si>
  <si>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</si>
  <si>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</si>
  <si>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</si>
  <si>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</si>
  <si>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</si>
  <si>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</si>
  <si>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</si>
  <si>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</si>
  <si>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</si>
  <si>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</si>
  <si>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</si>
  <si>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</si>
  <si>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</si>
  <si>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</si>
  <si>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</si>
  <si>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</si>
  <si>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</si>
  <si>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</si>
  <si>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</si>
  <si>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</si>
  <si>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</si>
  <si>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</si>
  <si>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</si>
  <si>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</si>
  <si>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</si>
  <si>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</si>
  <si>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</si>
  <si>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</si>
  <si>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</si>
  <si>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</si>
  <si>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</si>
  <si>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</si>
  <si>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</si>
  <si>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</si>
  <si>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</si>
  <si>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</si>
  <si>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</si>
  <si>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</si>
  <si>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</si>
  <si>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</si>
  <si>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</si>
  <si>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</si>
  <si>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</si>
  <si>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</si>
  <si>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</si>
  <si>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</si>
  <si>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</si>
  <si>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</si>
  <si>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</si>
  <si>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</si>
  <si>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</si>
  <si>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</si>
  <si>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</si>
  <si>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</si>
  <si>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</si>
  <si>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</si>
  <si>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</si>
  <si>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</si>
  <si>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</si>
  <si>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</si>
  <si>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</si>
  <si>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</si>
  <si>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</si>
  <si>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</si>
  <si>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</si>
  <si>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</si>
  <si>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</si>
  <si>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</si>
  <si>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</si>
  <si>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</si>
  <si>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</si>
  <si>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</si>
  <si>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</si>
  <si>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</si>
  <si>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</si>
  <si>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</si>
  <si>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</si>
  <si>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</si>
  <si>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</si>
  <si>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</si>
  <si>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</si>
  <si>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</si>
  <si>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</si>
  <si>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</si>
  <si>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</si>
  <si>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</si>
  <si>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</si>
  <si>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</si>
  <si>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</si>
  <si>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</si>
  <si>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</si>
  <si>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</si>
  <si>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</si>
  <si>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</si>
  <si>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</si>
  <si>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</si>
  <si>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</si>
  <si>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</si>
  <si>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</si>
  <si>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</si>
  <si>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</si>
  <si>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</si>
  <si>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</si>
  <si>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</si>
  <si>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</si>
  <si>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</si>
  <si>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</si>
  <si>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</si>
  <si>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</si>
  <si>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</si>
  <si>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</si>
  <si>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</si>
  <si>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</si>
  <si>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</si>
  <si>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</si>
  <si>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</si>
  <si>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</si>
  <si>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</si>
  <si>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</si>
  <si>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</si>
  <si>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</si>
  <si>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</si>
  <si>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</si>
  <si>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</si>
  <si>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</si>
  <si>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</si>
  <si>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</si>
  <si>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</si>
  <si>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</si>
  <si>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</si>
  <si>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</si>
  <si>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</si>
  <si>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</si>
  <si>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</si>
  <si>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</si>
  <si>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</si>
  <si>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</si>
  <si>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</si>
  <si>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</si>
  <si>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</si>
  <si>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</si>
  <si>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</si>
  <si>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</si>
  <si>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</si>
  <si>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</si>
  <si>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</si>
  <si>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</si>
  <si>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</si>
  <si>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</si>
  <si>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</si>
  <si>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</si>
  <si>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</si>
  <si>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</si>
  <si>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</si>
  <si>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</si>
  <si>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</si>
  <si>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</si>
  <si>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</si>
  <si>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</si>
  <si>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</si>
  <si>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</si>
  <si>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</si>
  <si>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</si>
  <si>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</si>
  <si>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</si>
  <si>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</si>
  <si>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</si>
  <si>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</si>
  <si>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</si>
  <si>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</si>
  <si>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</si>
  <si>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</si>
  <si>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</si>
  <si>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</si>
  <si>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</si>
  <si>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</si>
  <si>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</si>
  <si>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</si>
  <si>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</si>
  <si>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</si>
  <si>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</si>
  <si>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</si>
  <si>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</si>
  <si>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</si>
  <si>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</si>
  <si>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</si>
  <si>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</si>
  <si>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</si>
  <si>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</si>
  <si>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</si>
  <si>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</si>
  <si>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</si>
  <si>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</si>
  <si>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</si>
  <si>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</si>
  <si>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</si>
  <si>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</si>
  <si>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</si>
  <si>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</si>
  <si>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</si>
  <si>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</si>
  <si>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</si>
  <si>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</si>
  <si>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</si>
  <si>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</si>
  <si>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</si>
  <si>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</si>
  <si>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</si>
  <si>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</si>
  <si>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</si>
  <si>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</si>
  <si>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</si>
  <si>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</si>
  <si>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</si>
  <si>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</si>
  <si>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</si>
  <si>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</si>
  <si>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</si>
  <si>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</si>
  <si>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</si>
  <si>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</si>
  <si>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</si>
  <si>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</si>
  <si>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</si>
  <si>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</si>
  <si>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</si>
  <si>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</si>
  <si>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</si>
  <si>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</si>
  <si>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</si>
  <si>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</si>
  <si>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</si>
  <si>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</si>
  <si>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</si>
  <si>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</si>
  <si>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</si>
  <si>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</si>
  <si>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</si>
  <si>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</si>
  <si>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</si>
  <si>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</si>
  <si>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</si>
  <si>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</si>
  <si>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</si>
  <si>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</si>
  <si>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</si>
  <si>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</si>
  <si>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</si>
  <si>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</si>
  <si>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</si>
  <si>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</si>
  <si>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</si>
  <si>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</si>
  <si>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</si>
  <si>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</si>
  <si>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</si>
  <si>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</si>
  <si>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</si>
  <si>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</si>
  <si>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</si>
  <si>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</si>
  <si>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</si>
  <si>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</si>
  <si>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</si>
  <si>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</si>
  <si>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</si>
  <si>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</si>
  <si>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</si>
  <si>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</si>
  <si>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</si>
  <si>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</si>
  <si>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</si>
  <si>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</si>
  <si>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</si>
  <si>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</si>
  <si>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</si>
  <si>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</si>
  <si>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</si>
  <si>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</si>
  <si>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</si>
  <si>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</si>
  <si>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</si>
  <si>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</si>
  <si>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</si>
  <si>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</si>
  <si>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</si>
  <si>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</si>
  <si>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</si>
  <si>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</si>
  <si>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</si>
  <si>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</si>
  <si>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</si>
  <si>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</si>
  <si>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</si>
  <si>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</si>
  <si>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</si>
  <si>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</si>
  <si>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</si>
  <si>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</si>
  <si>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</si>
  <si>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</si>
  <si>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</si>
  <si>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</si>
  <si>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</si>
  <si>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</si>
  <si>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</si>
  <si>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</si>
  <si>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</si>
  <si>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</si>
  <si>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</si>
  <si>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</si>
  <si>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</si>
  <si>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</si>
  <si>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</si>
  <si>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</si>
  <si>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</si>
  <si>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</si>
  <si>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</si>
  <si>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</si>
  <si>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</si>
  <si>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</si>
  <si>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</si>
  <si>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</si>
  <si>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</si>
  <si>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</si>
  <si>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</si>
  <si>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</si>
  <si>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</si>
  <si>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</si>
  <si>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</si>
  <si>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</si>
  <si>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</si>
  <si>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</si>
  <si>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</si>
  <si>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</si>
  <si>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</si>
  <si>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</si>
  <si>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</si>
  <si>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</si>
  <si>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</si>
  <si>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</si>
  <si>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</si>
  <si>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</si>
  <si>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</si>
  <si>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</si>
  <si>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</si>
  <si>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</si>
  <si>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</si>
  <si>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</si>
  <si>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</si>
  <si>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</si>
  <si>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</si>
  <si>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</si>
  <si>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</si>
  <si>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</si>
  <si>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</si>
  <si>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</si>
  <si>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</si>
  <si>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</si>
  <si>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</si>
  <si>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</si>
  <si>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</si>
  <si>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</si>
  <si>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</si>
  <si>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</si>
  <si>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</si>
  <si>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</si>
  <si>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</si>
  <si>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</si>
  <si>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</si>
  <si>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</si>
  <si>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</si>
  <si>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</si>
  <si>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</si>
  <si>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</si>
  <si>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</si>
  <si>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</si>
  <si>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</si>
  <si>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</si>
  <si>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</si>
  <si>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</si>
  <si>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</si>
  <si>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</si>
  <si>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</si>
  <si>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</si>
  <si>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</si>
  <si>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</si>
  <si>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</si>
  <si>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</si>
  <si>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</si>
  <si>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</si>
  <si>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</si>
  <si>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</si>
  <si>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</si>
  <si>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</si>
  <si>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</si>
  <si>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</si>
  <si>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</si>
  <si>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</si>
  <si>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</si>
  <si>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</si>
  <si>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</si>
  <si>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</si>
  <si>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</si>
  <si>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</si>
  <si>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</si>
  <si>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</si>
  <si>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</si>
  <si>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</si>
  <si>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</si>
  <si>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</si>
  <si>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</si>
  <si>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</si>
  <si>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</si>
  <si>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</si>
  <si>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</si>
  <si>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</si>
  <si>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</si>
  <si>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</si>
  <si>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</si>
  <si>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</si>
  <si>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</si>
  <si>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</si>
  <si>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</si>
  <si>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</si>
  <si>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</si>
  <si>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</si>
  <si>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</si>
  <si>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</si>
  <si>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</si>
  <si>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</si>
  <si>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</si>
  <si>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</si>
  <si>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</si>
  <si>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</si>
  <si>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</si>
  <si>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</si>
  <si>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</si>
  <si>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</si>
  <si>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</si>
  <si>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</si>
  <si>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</si>
  <si>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</si>
  <si>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</si>
  <si>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</si>
  <si>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</si>
  <si>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</si>
  <si>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</si>
  <si>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</si>
  <si>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</si>
  <si>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</si>
  <si>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</si>
  <si>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</si>
  <si>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</si>
  <si>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</si>
  <si>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</si>
  <si>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</si>
  <si>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</si>
  <si>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</si>
  <si>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</si>
  <si>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</si>
  <si>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</si>
  <si>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</si>
  <si>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</si>
  <si>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</si>
  <si>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</si>
  <si>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</si>
  <si>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</si>
  <si>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</si>
  <si>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</si>
  <si>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</si>
  <si>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</si>
  <si>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</si>
  <si>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</si>
  <si>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</si>
  <si>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</si>
  <si>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</si>
  <si>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</si>
  <si>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</si>
  <si>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</si>
  <si>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</si>
  <si>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</si>
  <si>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</si>
  <si>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</si>
  <si>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</si>
  <si>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</si>
  <si>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</si>
  <si>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</si>
  <si>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</si>
  <si>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</si>
  <si>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</si>
  <si>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</si>
  <si>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</si>
  <si>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</si>
  <si>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</si>
  <si>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</si>
  <si>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</si>
  <si>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</si>
  <si>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</si>
  <si>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</si>
  <si>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</si>
  <si>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</si>
  <si>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</si>
  <si>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</si>
  <si>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</si>
  <si>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</si>
  <si>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</si>
  <si>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</si>
  <si>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</si>
  <si>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</si>
  <si>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</si>
  <si>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</si>
  <si>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</si>
  <si>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</si>
  <si>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</si>
  <si>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</si>
  <si>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</si>
  <si>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</si>
  <si>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</si>
  <si>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</si>
  <si>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</si>
  <si>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</si>
  <si>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</si>
  <si>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</si>
  <si>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</si>
  <si>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</si>
  <si>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</si>
  <si>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</si>
  <si>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</si>
  <si>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</si>
  <si>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</si>
  <si>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</si>
  <si>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</si>
  <si>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</si>
  <si>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</si>
  <si>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</si>
  <si>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</si>
  <si>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</si>
  <si>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</si>
  <si>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</si>
  <si>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</si>
  <si>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</si>
  <si>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</si>
  <si>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</si>
  <si>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</si>
  <si>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</si>
  <si>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</si>
  <si>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</si>
  <si>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</si>
  <si>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</si>
  <si>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</si>
  <si>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</si>
  <si>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</si>
  <si>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</si>
  <si>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</si>
  <si>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</si>
  <si>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</si>
  <si>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</si>
  <si>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</si>
  <si>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</si>
  <si>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</si>
  <si>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</si>
  <si>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</si>
  <si>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</si>
  <si>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</si>
  <si>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</si>
  <si>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</si>
  <si>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</si>
  <si>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</si>
  <si>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</si>
  <si>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</si>
  <si>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</si>
  <si>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</si>
  <si>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</si>
  <si>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</si>
  <si>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</si>
  <si>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</si>
  <si>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</si>
  <si>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</si>
  <si>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</si>
  <si>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</si>
  <si>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</si>
  <si>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</si>
  <si>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</si>
  <si>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</si>
  <si>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</si>
  <si>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</si>
  <si>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</si>
  <si>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</si>
  <si>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</si>
  <si>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</si>
  <si>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</si>
  <si>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</si>
  <si>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</si>
  <si>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</si>
  <si>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</si>
  <si>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</si>
  <si>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</si>
  <si>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</si>
  <si>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</si>
  <si>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</si>
  <si>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</si>
  <si>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</si>
  <si>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</si>
  <si>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</si>
  <si>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</si>
  <si>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</si>
  <si>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</si>
  <si>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</si>
  <si>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</si>
  <si>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</si>
  <si>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</si>
  <si>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</si>
  <si>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</si>
  <si>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</si>
  <si>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</si>
  <si>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</si>
  <si>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</si>
  <si>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</si>
  <si>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</si>
  <si>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</si>
  <si>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</si>
  <si>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</si>
  <si>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</si>
  <si>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</si>
  <si>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</si>
  <si>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</si>
  <si>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</si>
  <si>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</si>
  <si>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</si>
  <si>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</si>
  <si>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</si>
  <si>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</si>
  <si>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</si>
  <si>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</si>
  <si>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</si>
  <si>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</si>
  <si>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</si>
  <si>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</si>
  <si>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</si>
  <si>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</si>
  <si>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</si>
  <si>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</si>
  <si>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</si>
  <si>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</si>
  <si>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</si>
  <si>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</si>
  <si>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</si>
  <si>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</si>
  <si>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</si>
  <si>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</si>
  <si>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</si>
  <si>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</si>
  <si>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</si>
  <si>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</si>
  <si>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</si>
  <si>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</si>
  <si>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</si>
  <si>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</si>
  <si>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</si>
  <si>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</si>
  <si>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</si>
  <si>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</si>
  <si>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</si>
  <si>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</si>
  <si>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</si>
  <si>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</si>
  <si>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</si>
  <si>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</si>
  <si>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</si>
  <si>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</si>
  <si>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</si>
  <si>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</si>
  <si>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</si>
  <si>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</si>
  <si>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</si>
  <si>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</si>
  <si>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</si>
  <si>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</si>
  <si>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</si>
  <si>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</si>
  <si>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</si>
  <si>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</si>
  <si>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</si>
  <si>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</si>
  <si>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</si>
  <si>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</si>
  <si>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</si>
  <si>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</si>
  <si>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</si>
  <si>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</si>
  <si>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</si>
  <si>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</si>
  <si>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</si>
  <si>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</si>
  <si>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</si>
  <si>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</si>
  <si>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</si>
  <si>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</si>
  <si>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</si>
  <si>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</si>
  <si>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</si>
  <si>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</si>
  <si>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</si>
  <si>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</si>
  <si>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</si>
  <si>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</si>
  <si>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</si>
  <si>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</si>
  <si>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</si>
  <si>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</si>
  <si>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</si>
  <si>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</si>
  <si>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</si>
  <si>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</si>
  <si>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</si>
  <si>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</si>
  <si>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</si>
  <si>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</si>
  <si>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</si>
  <si>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</si>
  <si>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</si>
  <si>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</si>
  <si>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</si>
  <si>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</si>
  <si>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</si>
  <si>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</si>
  <si>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</si>
  <si>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</si>
  <si>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</si>
  <si>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</si>
  <si>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</si>
  <si>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</si>
  <si>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</si>
  <si>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</si>
  <si>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</si>
  <si>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</si>
  <si>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</si>
  <si>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</si>
  <si>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</si>
  <si>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</si>
  <si>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</si>
  <si>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</si>
  <si>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</si>
  <si>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</si>
  <si>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</si>
  <si>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</si>
  <si>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</si>
  <si>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</si>
  <si>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</si>
  <si>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</si>
  <si>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</si>
  <si>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</si>
  <si>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</si>
  <si>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</si>
  <si>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</si>
  <si>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</si>
  <si>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</si>
  <si>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</si>
  <si>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</si>
  <si>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</si>
  <si>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</si>
  <si>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</si>
  <si>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</si>
  <si>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</si>
  <si>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</si>
  <si>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</si>
  <si>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</si>
  <si>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</si>
  <si>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</si>
  <si>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</si>
  <si>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</si>
  <si>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</si>
  <si>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</si>
  <si>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</si>
  <si>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</si>
  <si>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</si>
  <si>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</si>
  <si>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</si>
  <si>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</si>
  <si>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</si>
  <si>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</si>
  <si>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</si>
  <si>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</si>
  <si>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</si>
  <si>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</si>
  <si>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</si>
  <si>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</si>
  <si>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</si>
  <si>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</si>
  <si>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</si>
  <si>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</si>
  <si>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</si>
  <si>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</si>
  <si>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</si>
  <si>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</si>
  <si>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</si>
  <si>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</si>
  <si>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</si>
  <si>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</si>
  <si>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</si>
  <si>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</si>
  <si>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</si>
  <si>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</si>
  <si>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</si>
  <si>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</si>
  <si>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</si>
  <si>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</si>
  <si>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</si>
  <si>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</si>
  <si>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</si>
  <si>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</si>
  <si>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</si>
  <si>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</si>
  <si>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</si>
  <si>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</si>
  <si>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</si>
  <si>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</si>
  <si>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</si>
  <si>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</si>
  <si>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</si>
  <si>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</si>
  <si>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</si>
  <si>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</si>
  <si>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</si>
  <si>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</si>
  <si>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</si>
  <si>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</si>
  <si>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</si>
  <si>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</si>
  <si>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</si>
  <si>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</si>
  <si>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</si>
  <si>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</si>
  <si>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</si>
  <si>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</si>
  <si>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</si>
  <si>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</si>
  <si>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</si>
  <si>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</si>
  <si>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</si>
  <si>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</si>
  <si>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</si>
  <si>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</si>
  <si>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</si>
  <si>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</si>
  <si>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</si>
  <si>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</si>
  <si>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</si>
  <si>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</si>
  <si>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</si>
  <si>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</si>
  <si>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</si>
  <si>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</si>
  <si>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</si>
  <si>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</si>
  <si>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</si>
  <si>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</si>
  <si>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</si>
  <si>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</si>
  <si>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</si>
  <si>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</si>
  <si>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</si>
  <si>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</si>
  <si>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</si>
  <si>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</si>
  <si>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</si>
  <si>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</si>
  <si>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</si>
  <si>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</si>
  <si>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</si>
  <si>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</si>
  <si>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</si>
  <si>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</si>
  <si>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</si>
  <si>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</si>
  <si>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</si>
  <si>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</si>
  <si>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</si>
  <si>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</si>
  <si>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</si>
  <si>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</si>
  <si>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</si>
  <si>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</si>
  <si>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</si>
  <si>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</si>
  <si>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</si>
  <si>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</si>
  <si>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</si>
  <si>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</si>
  <si>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</si>
  <si>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</si>
  <si>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</si>
  <si>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</si>
  <si>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</si>
  <si>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</si>
  <si>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</si>
  <si>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</si>
  <si>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</si>
  <si>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</si>
  <si>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</si>
  <si>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</si>
  <si>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</si>
  <si>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</si>
  <si>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</si>
  <si>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</si>
  <si>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</si>
  <si>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</si>
  <si>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</si>
  <si>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</si>
  <si>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</si>
  <si>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</si>
  <si>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</si>
  <si>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</si>
  <si>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</si>
  <si>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</si>
  <si>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</si>
  <si>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</si>
  <si>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</si>
  <si>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</si>
  <si>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</si>
  <si>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</si>
  <si>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</si>
  <si>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</si>
  <si>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</si>
  <si>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</si>
  <si>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</si>
  <si>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</si>
  <si>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</si>
  <si>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</si>
  <si>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</si>
  <si>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</si>
  <si>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</si>
  <si>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</si>
  <si>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</si>
  <si>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</si>
  <si>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</si>
  <si>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</si>
  <si>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</si>
  <si>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</si>
  <si>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</si>
  <si>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</si>
  <si>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</si>
  <si>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</si>
  <si>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</si>
  <si>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</si>
  <si>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</si>
  <si>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</si>
  <si>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</si>
  <si>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</si>
  <si>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</si>
  <si>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</si>
  <si>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</si>
  <si>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</si>
  <si>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</si>
  <si>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</si>
  <si>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</si>
  <si>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</si>
  <si>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</si>
  <si>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</si>
  <si>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</si>
  <si>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</si>
  <si>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</si>
  <si>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</si>
  <si>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</si>
  <si>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</si>
  <si>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</si>
  <si>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</si>
  <si>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</si>
  <si>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</si>
  <si>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</si>
  <si>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</si>
  <si>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</si>
  <si>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</si>
  <si>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</si>
  <si>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</si>
  <si>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</si>
  <si>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</si>
  <si>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</si>
  <si>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</si>
  <si>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</si>
  <si>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</si>
  <si>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</si>
  <si>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</si>
  <si>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</si>
  <si>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</si>
  <si>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</si>
  <si>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</si>
  <si>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</si>
  <si>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</si>
  <si>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</si>
  <si>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</si>
  <si>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</si>
  <si>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</si>
  <si>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</si>
  <si>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</si>
  <si>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</si>
  <si>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</si>
  <si>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</si>
  <si>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</si>
  <si>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</si>
  <si>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</si>
  <si>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</si>
  <si>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</si>
  <si>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</si>
  <si>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</si>
  <si>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</si>
  <si>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</si>
  <si>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</si>
  <si>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</si>
  <si>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</si>
  <si>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</si>
  <si>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</si>
  <si>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</si>
  <si>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</si>
  <si>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</si>
  <si>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</si>
  <si>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</si>
  <si>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</si>
  <si>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</si>
  <si>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</si>
  <si>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</si>
  <si>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</si>
  <si>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</si>
  <si>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</si>
  <si>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</si>
  <si>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</si>
  <si>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</si>
  <si>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</si>
  <si>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</si>
  <si>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</si>
  <si>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</si>
  <si>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</si>
  <si>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</si>
  <si>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</si>
  <si>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</si>
  <si>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</si>
  <si>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</si>
  <si>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</si>
  <si>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</si>
  <si>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</si>
  <si>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</si>
  <si>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</si>
  <si>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</si>
  <si>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</si>
  <si>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</si>
  <si>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</si>
  <si>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</si>
  <si>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</si>
  <si>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</si>
  <si>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</si>
  <si>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</si>
  <si>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</si>
  <si>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</si>
  <si>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</si>
  <si>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</si>
  <si>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</si>
  <si>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</si>
  <si>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</si>
  <si>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</si>
  <si>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</si>
  <si>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</si>
  <si>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</si>
  <si>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</si>
  <si>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</si>
  <si>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</si>
  <si>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</si>
  <si>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</si>
  <si>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</si>
  <si>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</si>
  <si>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</si>
  <si>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</si>
  <si>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</si>
  <si>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</si>
  <si>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</si>
  <si>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</si>
  <si>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</si>
  <si>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</si>
  <si>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</si>
  <si>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</si>
  <si>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</si>
  <si>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</si>
  <si>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</si>
  <si>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</si>
  <si>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</si>
  <si>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</si>
  <si>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</si>
  <si>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</si>
  <si>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</si>
  <si>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</si>
  <si>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</si>
  <si>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</si>
  <si>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</si>
  <si>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</si>
  <si>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</si>
  <si>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</si>
  <si>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</si>
  <si>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</si>
  <si>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</si>
  <si>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</si>
  <si>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</si>
  <si>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</si>
  <si>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</si>
  <si>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</si>
  <si>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</si>
  <si>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</si>
  <si>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</si>
  <si>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</si>
  <si>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</si>
  <si>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</si>
  <si>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</si>
  <si>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</si>
  <si>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</si>
  <si>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</si>
  <si>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</si>
  <si>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</si>
  <si>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</si>
  <si>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</si>
  <si>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</si>
  <si>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</si>
  <si>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</si>
  <si>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</si>
  <si>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</si>
  <si>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</si>
  <si>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</si>
  <si>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</si>
  <si>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</si>
  <si>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</si>
  <si>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</si>
  <si>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</si>
  <si>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</si>
  <si>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</si>
  <si>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</si>
  <si>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</si>
  <si>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</si>
  <si>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</si>
  <si>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</si>
  <si>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</si>
  <si>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</si>
  <si>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</si>
  <si>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</si>
  <si>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</si>
  <si>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</si>
  <si>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</si>
  <si>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</si>
  <si>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</si>
  <si>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</si>
  <si>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</si>
  <si>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</si>
  <si>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</si>
  <si>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</si>
  <si>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</si>
  <si>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</si>
  <si>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</si>
  <si>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</si>
  <si>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</si>
  <si>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</si>
  <si>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</si>
  <si>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</si>
  <si>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</si>
  <si>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</si>
  <si>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</si>
  <si>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</si>
  <si>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</si>
  <si>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</si>
  <si>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</si>
  <si>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</si>
  <si>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</si>
  <si>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</si>
  <si>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</si>
  <si>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</si>
  <si>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</si>
  <si>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</si>
  <si>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</si>
  <si>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</si>
  <si>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</si>
  <si>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</si>
  <si>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</si>
  <si>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</si>
  <si>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</si>
  <si>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</si>
  <si>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</si>
  <si>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</si>
  <si>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</si>
  <si>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</si>
  <si>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</si>
  <si>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</si>
  <si>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</si>
  <si>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</si>
  <si>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</si>
  <si>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</si>
  <si>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</si>
  <si>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</si>
  <si>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</si>
  <si>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</si>
  <si>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</si>
  <si>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</si>
  <si>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</si>
  <si>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</si>
  <si>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</si>
  <si>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</si>
  <si>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</si>
  <si>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</si>
  <si>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</si>
  <si>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</si>
  <si>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</si>
  <si>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</si>
  <si>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</si>
  <si>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</si>
  <si>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</si>
  <si>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</si>
  <si>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</si>
  <si>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</si>
  <si>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</si>
  <si>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</si>
  <si>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</si>
  <si>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</si>
  <si>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</si>
  <si>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</si>
  <si>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</si>
  <si>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</si>
  <si>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</si>
  <si>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</si>
  <si>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</si>
  <si>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</si>
  <si>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</si>
  <si>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</si>
  <si>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</si>
  <si>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</si>
  <si>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</si>
  <si>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</si>
  <si>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</si>
  <si>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</si>
  <si>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</si>
  <si>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</si>
  <si>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</si>
  <si>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</si>
  <si>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</si>
  <si>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</si>
  <si>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</si>
  <si>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</si>
  <si>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</si>
  <si>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</si>
  <si>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</si>
  <si>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</si>
  <si>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</si>
  <si>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</si>
  <si>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</si>
  <si>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</si>
  <si>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</si>
  <si>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</si>
  <si>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</si>
  <si>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</si>
  <si>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</si>
  <si>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</si>
  <si>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</si>
  <si>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</si>
  <si>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</si>
  <si>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</si>
  <si>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</si>
  <si>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</si>
  <si>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</si>
  <si>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</si>
  <si>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</si>
  <si>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</si>
  <si>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</si>
  <si>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</si>
  <si>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</si>
  <si>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</si>
  <si>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</si>
  <si>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</si>
  <si>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</si>
  <si>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</si>
  <si>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</si>
  <si>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</si>
  <si>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</si>
  <si>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</si>
  <si>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</si>
  <si>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</si>
  <si>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</si>
  <si>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</si>
  <si>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</si>
  <si>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</si>
  <si>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</si>
  <si>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</si>
  <si>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</si>
  <si>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</si>
  <si>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</si>
  <si>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</si>
  <si>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</si>
  <si>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</si>
  <si>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</si>
  <si>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</si>
  <si>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</si>
  <si>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</si>
  <si>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</si>
  <si>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</si>
  <si>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</si>
  <si>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</si>
  <si>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</si>
  <si>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</si>
  <si>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</si>
  <si>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</si>
  <si>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</si>
  <si>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</si>
  <si>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</si>
  <si>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</si>
  <si>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</si>
  <si>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</si>
  <si>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</si>
  <si>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</si>
  <si>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</si>
  <si>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</si>
  <si>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</si>
  <si>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</si>
  <si>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</si>
  <si>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</si>
  <si>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</si>
  <si>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</si>
  <si>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</si>
  <si>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</si>
  <si>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</si>
  <si>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</si>
  <si>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</si>
  <si>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</si>
  <si>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</si>
  <si>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</si>
  <si>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</si>
  <si>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</si>
  <si>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</si>
  <si>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</si>
  <si>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</si>
  <si>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</si>
  <si>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</si>
  <si>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</si>
  <si>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</si>
  <si>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</si>
  <si>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</si>
  <si>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</si>
  <si>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</si>
  <si>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</si>
  <si>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</si>
  <si>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</si>
  <si>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</si>
  <si>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</si>
  <si>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</si>
  <si>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</si>
  <si>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</si>
  <si>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</si>
  <si>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</si>
  <si>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</si>
  <si>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</si>
  <si>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</si>
  <si>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</si>
  <si>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</si>
  <si>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</si>
  <si>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</si>
  <si>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</si>
  <si>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</si>
  <si>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</si>
  <si>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</si>
  <si>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</si>
  <si>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</si>
  <si>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</si>
  <si>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</si>
  <si>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</si>
  <si>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</si>
  <si>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</si>
  <si>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</si>
  <si>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</si>
  <si>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</si>
  <si>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</si>
  <si>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</si>
  <si>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</si>
  <si>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</si>
  <si>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</si>
  <si>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</si>
  <si>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</si>
  <si>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</si>
  <si>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</si>
  <si>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</si>
  <si>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</si>
  <si>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</si>
  <si>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</si>
  <si>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</si>
  <si>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</si>
  <si>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</si>
  <si>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</si>
  <si>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</si>
  <si>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</si>
  <si>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</si>
  <si>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</si>
  <si>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</si>
  <si>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</si>
  <si>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</si>
  <si>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</si>
  <si>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</si>
  <si>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</si>
  <si>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</si>
  <si>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</si>
  <si>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</si>
  <si>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</si>
  <si>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</si>
  <si>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</si>
  <si>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</si>
  <si>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</si>
  <si>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</si>
  <si>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</si>
  <si>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</si>
  <si>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</si>
  <si>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</si>
  <si>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</si>
  <si>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</si>
  <si>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</si>
  <si>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</si>
  <si>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</si>
  <si>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</si>
  <si>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</si>
  <si>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</si>
  <si>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</si>
  <si>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</si>
  <si>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</si>
  <si>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</si>
  <si>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</si>
  <si>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</si>
  <si>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</si>
  <si>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</si>
  <si>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</si>
  <si>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</si>
  <si>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</si>
  <si>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</si>
  <si>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</si>
  <si>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</si>
  <si>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</si>
  <si>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</si>
  <si>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</si>
  <si>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</si>
  <si>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</si>
  <si>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</si>
  <si>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</si>
  <si>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</si>
  <si>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</si>
  <si>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</si>
  <si>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</si>
  <si>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</si>
  <si>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</si>
  <si>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</si>
  <si>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</si>
  <si>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</si>
  <si>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</si>
  <si>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</si>
  <si>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</si>
  <si>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</si>
  <si>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</si>
  <si>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</si>
  <si>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</si>
  <si>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</si>
  <si>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</si>
  <si>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</si>
  <si>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</si>
  <si>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</si>
  <si>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</si>
  <si>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</si>
  <si>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</si>
  <si>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</si>
  <si>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</si>
  <si>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</si>
  <si>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</si>
  <si>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</si>
  <si>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</si>
  <si>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</si>
  <si>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</si>
  <si>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</si>
  <si>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</si>
  <si>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</si>
  <si>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</si>
  <si>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</si>
  <si>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</si>
  <si>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</si>
  <si>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</si>
  <si>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</si>
  <si>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</si>
  <si>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</si>
  <si>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</si>
  <si>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</si>
  <si>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</si>
  <si>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</si>
  <si>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</si>
  <si>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</si>
  <si>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</si>
  <si>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</si>
  <si>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</si>
  <si>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</si>
  <si>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</si>
  <si>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</si>
  <si>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</si>
  <si>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</si>
  <si>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</si>
  <si>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</si>
  <si>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</si>
  <si>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</si>
  <si>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</si>
  <si>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</si>
  <si>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</si>
  <si>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</si>
  <si>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</si>
  <si>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</si>
  <si>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</si>
  <si>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</si>
  <si>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</si>
  <si>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</si>
  <si>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</si>
  <si>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</si>
  <si>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</si>
  <si>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</si>
  <si>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</si>
  <si>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</si>
  <si>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</si>
  <si>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</si>
  <si>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</si>
  <si>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</si>
  <si>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</si>
  <si>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</si>
  <si>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</si>
  <si>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</si>
  <si>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</si>
  <si>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</si>
  <si>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</si>
  <si>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</si>
  <si>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</si>
  <si>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</si>
  <si>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</si>
  <si>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</si>
  <si>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</si>
  <si>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</si>
  <si>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</si>
  <si>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</si>
  <si>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</si>
  <si>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</si>
  <si>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</si>
  <si>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</si>
  <si>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</si>
  <si>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</si>
  <si>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</si>
  <si>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</si>
  <si>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</si>
  <si>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</si>
  <si>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</si>
  <si>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</si>
  <si>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</si>
  <si>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</si>
  <si>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</si>
  <si>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</si>
  <si>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</si>
  <si>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</si>
  <si>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</si>
  <si>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</si>
  <si>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</si>
  <si>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</si>
  <si>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</si>
  <si>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</si>
  <si>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</si>
  <si>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</si>
  <si>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</si>
  <si>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</si>
  <si>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</si>
  <si>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</si>
  <si>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</si>
  <si>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</si>
  <si>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</si>
  <si>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</si>
  <si>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</si>
  <si>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</si>
  <si>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</si>
  <si>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</si>
  <si>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</si>
  <si>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</si>
  <si>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</si>
  <si>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</si>
  <si>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</si>
  <si>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</si>
  <si>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</si>
  <si>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</si>
  <si>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</si>
  <si>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</si>
  <si>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</si>
  <si>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</si>
  <si>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</si>
  <si>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</si>
  <si>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</si>
  <si>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</si>
  <si>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</si>
  <si>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</si>
  <si>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</si>
  <si>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</si>
  <si>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</si>
  <si>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</si>
  <si>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</si>
  <si>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</si>
  <si>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</si>
  <si>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</si>
  <si>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</si>
  <si>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</si>
  <si>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</si>
  <si>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</si>
  <si>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</si>
  <si>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</si>
  <si>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</si>
  <si>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</si>
  <si>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</si>
  <si>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</si>
  <si>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</si>
  <si>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</si>
  <si>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</si>
  <si>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</si>
  <si>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</si>
  <si>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</si>
  <si>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</si>
  <si>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</si>
  <si>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</si>
  <si>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</si>
  <si>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</si>
  <si>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</si>
  <si>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</si>
  <si>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</si>
  <si>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</si>
  <si>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</si>
  <si>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</si>
  <si>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</si>
  <si>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</si>
  <si>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</si>
  <si>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</si>
  <si>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</si>
  <si>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</si>
  <si>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</si>
  <si>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</si>
  <si>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</si>
  <si>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</si>
  <si>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</si>
  <si>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</si>
  <si>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</si>
  <si>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</si>
  <si>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</si>
  <si>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</si>
  <si>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</si>
  <si>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</si>
  <si>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</si>
  <si>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</si>
  <si>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</si>
  <si>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</si>
  <si>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</si>
  <si>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</si>
  <si>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</si>
  <si>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</si>
  <si>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</si>
  <si>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</si>
  <si>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</si>
  <si>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</si>
  <si>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</si>
  <si>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</si>
  <si>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</si>
  <si>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</si>
  <si>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</si>
  <si>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</si>
  <si>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</si>
  <si>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</si>
  <si>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</si>
  <si>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</si>
  <si>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</si>
  <si>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</si>
  <si>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</si>
  <si>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</si>
  <si>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</si>
  <si>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</si>
  <si>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</si>
  <si>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</si>
  <si>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</si>
  <si>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</si>
  <si>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</si>
  <si>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</si>
  <si>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</si>
  <si>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</si>
  <si>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</si>
  <si>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</si>
  <si>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</si>
  <si>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</si>
  <si>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</si>
  <si>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</si>
  <si>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</si>
  <si>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</si>
  <si>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</si>
  <si>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</si>
  <si>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</si>
  <si>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</si>
  <si>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</si>
  <si>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</si>
  <si>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</si>
  <si>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</si>
  <si>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</si>
  <si>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</si>
  <si>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</si>
  <si>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</si>
  <si>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</si>
  <si>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</si>
  <si>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</si>
  <si>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</si>
  <si>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</si>
  <si>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</si>
  <si>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</si>
  <si>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</si>
  <si>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</si>
  <si>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</si>
  <si>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</si>
  <si>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</si>
  <si>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</si>
  <si>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</si>
  <si>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</si>
  <si>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</si>
  <si>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</si>
  <si>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</si>
  <si>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</si>
  <si>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</si>
  <si>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</si>
  <si>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</si>
  <si>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</si>
  <si>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</si>
  <si>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</si>
  <si>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</si>
  <si>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</si>
  <si>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</si>
  <si>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</si>
  <si>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</si>
  <si>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</si>
  <si>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</si>
  <si>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</si>
  <si>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</si>
  <si>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</si>
  <si>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</si>
  <si>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</si>
  <si>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</si>
  <si>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</si>
  <si>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</si>
  <si>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</si>
  <si>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</si>
  <si>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</si>
  <si>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</si>
  <si>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</si>
  <si>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</si>
  <si>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</si>
  <si>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</si>
  <si>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</si>
  <si>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</si>
  <si>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</si>
  <si>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</si>
  <si>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</si>
  <si>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</si>
  <si>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</si>
  <si>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</si>
  <si>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</si>
  <si>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</si>
  <si>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</si>
  <si>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</si>
  <si>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</si>
  <si>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</si>
  <si>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</si>
  <si>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</si>
  <si>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</si>
  <si>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</si>
  <si>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</si>
  <si>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</si>
  <si>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</si>
  <si>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</si>
  <si>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</si>
  <si>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</si>
  <si>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</si>
  <si>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</si>
  <si>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</si>
  <si>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</si>
  <si>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</si>
  <si>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</si>
  <si>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</si>
  <si>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</si>
  <si>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</si>
  <si>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</si>
  <si>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</si>
  <si>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</si>
  <si>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</si>
  <si>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</si>
  <si>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</si>
  <si>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</si>
  <si>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</si>
  <si>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</si>
  <si>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</si>
  <si>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</si>
  <si>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</si>
  <si>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</si>
  <si>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</si>
  <si>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</si>
  <si>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</si>
  <si>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</si>
  <si>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</si>
  <si>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</si>
  <si>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</si>
  <si>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</si>
  <si>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</si>
  <si>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</si>
  <si>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</si>
  <si>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</si>
  <si>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</si>
  <si>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</si>
  <si>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</si>
  <si>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</si>
  <si>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</si>
  <si>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</si>
  <si>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</si>
  <si>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</si>
  <si>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</si>
  <si>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</si>
  <si>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</si>
  <si>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</si>
  <si>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</si>
  <si>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</si>
  <si>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</si>
  <si>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</si>
  <si>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</si>
  <si>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</si>
  <si>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</si>
  <si>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</si>
  <si>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</si>
  <si>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</si>
  <si>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</si>
  <si>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</si>
  <si>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</si>
  <si>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</si>
  <si>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</si>
  <si>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</si>
  <si>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</si>
  <si>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</si>
  <si>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</si>
  <si>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</si>
  <si>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</si>
  <si>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</si>
  <si>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</si>
  <si>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</si>
  <si>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</si>
  <si>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</si>
  <si>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</si>
  <si>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</si>
  <si>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</si>
  <si>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</si>
  <si>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</si>
  <si>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</si>
  <si>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</si>
  <si>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</si>
  <si>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</si>
  <si>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</si>
  <si>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</si>
  <si>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</si>
  <si>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</si>
  <si>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</si>
  <si>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</si>
  <si>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</si>
  <si>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</si>
  <si>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</si>
  <si>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</si>
  <si>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</si>
  <si>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</si>
  <si>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</si>
  <si>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</si>
  <si>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</si>
  <si>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</si>
  <si>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</si>
  <si>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</si>
  <si>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</si>
  <si>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</si>
  <si>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</si>
  <si>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</si>
  <si>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</si>
  <si>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</si>
  <si>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</si>
  <si>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</si>
  <si>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</si>
  <si>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</si>
  <si>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</si>
  <si>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</si>
  <si>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</si>
  <si>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</si>
  <si>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</si>
  <si>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</si>
  <si>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</si>
  <si>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</si>
  <si>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</si>
  <si>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</si>
  <si>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</si>
  <si>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</si>
  <si>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</si>
  <si>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</si>
  <si>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</si>
  <si>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</si>
  <si>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</si>
  <si>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</si>
  <si>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</si>
  <si>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</si>
  <si>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</si>
  <si>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</si>
  <si>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</si>
  <si>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</si>
  <si>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</si>
  <si>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</si>
  <si>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</si>
  <si>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</si>
  <si>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</si>
  <si>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</si>
  <si>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</si>
  <si>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</si>
  <si>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</si>
  <si>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</si>
  <si>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</si>
  <si>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</si>
  <si>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</si>
  <si>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</si>
  <si>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</si>
  <si>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</si>
  <si>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</si>
  <si>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</si>
  <si>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</si>
  <si>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</si>
  <si>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</si>
  <si>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</si>
  <si>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</si>
  <si>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</si>
  <si>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</si>
  <si>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</si>
  <si>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</si>
  <si>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</si>
  <si>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</si>
  <si>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</si>
  <si>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</si>
  <si>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</si>
  <si>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</si>
  <si>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</si>
  <si>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</si>
  <si>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</si>
  <si>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</si>
  <si>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</si>
  <si>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</si>
  <si>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</si>
  <si>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</si>
  <si>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</si>
  <si>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</si>
  <si>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</si>
  <si>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</si>
  <si>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</si>
  <si>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</si>
  <si>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</si>
  <si>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</si>
  <si>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</si>
  <si>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</si>
  <si>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</si>
  <si>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</si>
  <si>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</si>
  <si>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</si>
  <si>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</si>
  <si>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</si>
  <si>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</si>
  <si>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</si>
  <si>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</si>
  <si>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</si>
  <si>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</si>
  <si>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</si>
  <si>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</si>
  <si>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</si>
  <si>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</si>
  <si>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</si>
  <si>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</si>
  <si>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</si>
  <si>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</si>
  <si>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</si>
  <si>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</si>
  <si>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</si>
  <si>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</si>
  <si>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</si>
  <si>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</si>
  <si>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</si>
  <si>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</si>
  <si>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</si>
  <si>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</si>
  <si>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</si>
  <si>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</si>
  <si>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</si>
  <si>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</si>
  <si>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</si>
  <si>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</si>
  <si>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</si>
  <si>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</si>
  <si>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</si>
  <si>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</si>
  <si>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</si>
  <si>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</si>
  <si>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</si>
  <si>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</si>
  <si>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</si>
  <si>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</si>
  <si>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</si>
  <si>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</si>
  <si>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</si>
  <si>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</si>
  <si>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</si>
  <si>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</si>
  <si>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</si>
  <si>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</si>
  <si>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</si>
  <si>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</si>
  <si>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</si>
  <si>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</si>
  <si>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</si>
  <si>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</si>
  <si>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</si>
  <si>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</si>
  <si>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</si>
  <si>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</si>
  <si>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</si>
  <si>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</si>
  <si>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</si>
  <si>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</si>
  <si>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</si>
  <si>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</si>
  <si>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</si>
  <si>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</si>
  <si>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</si>
  <si>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</si>
  <si>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</si>
  <si>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</si>
  <si>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</si>
  <si>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</si>
  <si>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</si>
  <si>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</si>
  <si>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</si>
  <si>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</si>
  <si>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</si>
  <si>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</si>
  <si>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</si>
  <si>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</si>
  <si>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</si>
  <si>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</si>
  <si>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</si>
  <si>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</si>
  <si>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</si>
  <si>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</si>
  <si>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</si>
  <si>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</si>
  <si>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</si>
  <si>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</si>
  <si>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</si>
  <si>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</si>
  <si>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</si>
  <si>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</si>
  <si>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</si>
  <si>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</si>
  <si>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</si>
  <si>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</si>
  <si>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</si>
  <si>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</si>
  <si>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</si>
  <si>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</si>
  <si>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</si>
  <si>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</si>
  <si>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</si>
  <si>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</si>
  <si>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</si>
  <si>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</si>
  <si>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</si>
  <si>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</si>
  <si>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</si>
  <si>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</si>
  <si>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</si>
  <si>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</si>
  <si>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</si>
  <si>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</si>
  <si>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</si>
  <si>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</si>
  <si>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</si>
  <si>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</si>
  <si>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</si>
  <si>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</si>
  <si>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</si>
  <si>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</si>
  <si>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</si>
  <si>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</si>
  <si>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</si>
  <si>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</si>
  <si>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</si>
  <si>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</si>
  <si>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</si>
  <si>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</si>
  <si>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</si>
  <si>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</si>
  <si>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</si>
  <si>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</si>
  <si>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</si>
  <si>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</si>
  <si>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</si>
  <si>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</si>
  <si>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</si>
  <si>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</si>
  <si>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</si>
  <si>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</si>
  <si>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</si>
  <si>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</si>
  <si>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</si>
  <si>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</si>
  <si>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</si>
  <si>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</si>
  <si>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</si>
  <si>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</si>
  <si>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</si>
  <si>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</si>
  <si>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</si>
  <si>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</si>
  <si>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</si>
  <si>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</si>
  <si>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</si>
  <si>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</si>
  <si>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</si>
  <si>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</si>
  <si>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</si>
  <si>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</si>
  <si>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</si>
  <si>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</si>
  <si>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</si>
  <si>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</si>
  <si>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</si>
  <si>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</si>
  <si>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</si>
  <si>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</si>
  <si>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</si>
  <si>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</si>
  <si>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</si>
  <si>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</si>
  <si>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</si>
  <si>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</si>
  <si>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</si>
  <si>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</si>
  <si>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</si>
  <si>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</si>
  <si>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</si>
  <si>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</si>
  <si>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</si>
  <si>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</si>
  <si>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</si>
  <si>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</si>
  <si>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</si>
  <si>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</si>
  <si>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</si>
  <si>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</si>
  <si>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</si>
  <si>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</si>
  <si>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</si>
  <si>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</si>
  <si>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</si>
  <si>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</si>
  <si>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</si>
  <si>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</si>
  <si>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</si>
  <si>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</si>
  <si>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</si>
  <si>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</si>
  <si>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</si>
  <si>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</si>
  <si>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</si>
  <si>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</si>
  <si>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</si>
  <si>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</si>
  <si>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</si>
  <si>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</si>
  <si>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</si>
  <si>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</si>
  <si>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</si>
  <si>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</si>
  <si>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</si>
  <si>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</si>
  <si>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</si>
  <si>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</si>
  <si>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</si>
  <si>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</si>
  <si>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</si>
  <si>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</si>
  <si>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</si>
  <si>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</si>
  <si>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</si>
  <si>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</si>
  <si>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</si>
  <si>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</si>
  <si>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</si>
  <si>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</si>
  <si>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</si>
  <si>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</si>
  <si>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</si>
  <si>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</si>
  <si>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</si>
  <si>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</si>
  <si>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</si>
  <si>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</si>
  <si>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</si>
  <si>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</si>
  <si>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</si>
  <si>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</si>
  <si>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</si>
  <si>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</si>
  <si>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</si>
  <si>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</si>
  <si>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</si>
  <si>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</si>
  <si>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</si>
  <si>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</si>
  <si>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</si>
  <si>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</si>
  <si>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</si>
  <si>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</si>
  <si>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</si>
  <si>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</si>
  <si>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</si>
  <si>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</si>
  <si>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</si>
  <si>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</si>
  <si>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</si>
  <si>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</si>
  <si>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</si>
  <si>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</si>
  <si>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</si>
  <si>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</si>
  <si>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</si>
  <si>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</si>
  <si>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</si>
  <si>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</si>
  <si>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</si>
  <si>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</si>
  <si>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</si>
  <si>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</si>
  <si>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</si>
  <si>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</si>
  <si>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</si>
  <si>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</si>
  <si>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</si>
  <si>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</si>
  <si>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</si>
  <si>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</si>
  <si>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</si>
  <si>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</si>
  <si>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</si>
  <si>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</si>
  <si>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</si>
  <si>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</si>
  <si>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</si>
  <si>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</si>
  <si>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</si>
  <si>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</si>
  <si>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</si>
  <si>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</si>
  <si>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</si>
  <si>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</si>
  <si>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</si>
  <si>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</si>
  <si>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</si>
  <si>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</si>
  <si>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</si>
  <si>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</si>
  <si>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</si>
  <si>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</si>
  <si>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</si>
  <si>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</si>
  <si>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</si>
  <si>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</si>
  <si>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</si>
  <si>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</si>
  <si>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</si>
  <si>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</si>
  <si>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</si>
  <si>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</si>
  <si>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</si>
  <si>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</si>
  <si>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</si>
  <si>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</si>
  <si>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</si>
  <si>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</si>
  <si>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</si>
  <si>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</si>
  <si>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</si>
  <si>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</si>
  <si>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</si>
  <si>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</si>
  <si>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</si>
  <si>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</si>
  <si>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</si>
  <si>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</si>
  <si>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</si>
  <si>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</si>
  <si>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</si>
  <si>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</si>
  <si>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</si>
  <si>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</si>
  <si>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</si>
  <si>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</si>
  <si>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</si>
  <si>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</si>
  <si>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</si>
  <si>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</si>
  <si>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</si>
  <si>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</si>
  <si>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</si>
  <si>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</si>
  <si>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</si>
  <si>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</si>
  <si>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</si>
  <si>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</si>
  <si>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</si>
  <si>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</si>
  <si>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</si>
  <si>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</si>
  <si>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</si>
  <si>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</si>
  <si>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</si>
  <si>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</si>
  <si>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</si>
  <si>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</si>
  <si>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</si>
  <si>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</si>
  <si>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</si>
  <si>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</si>
  <si>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</si>
  <si>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</si>
  <si>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</si>
  <si>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</si>
  <si>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</si>
  <si>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</si>
  <si>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</si>
  <si>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</si>
  <si>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</si>
  <si>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</si>
  <si>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</si>
  <si>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</si>
  <si>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</si>
  <si>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</si>
  <si>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</si>
  <si>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</si>
  <si>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</si>
  <si>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</si>
  <si>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</si>
  <si>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</si>
  <si>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</si>
  <si>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</si>
  <si>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</si>
  <si>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</si>
  <si>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</si>
  <si>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</si>
  <si>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</si>
  <si>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</si>
  <si>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</si>
  <si>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</si>
  <si>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</si>
  <si>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</si>
  <si>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</si>
  <si>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</si>
  <si>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</si>
  <si>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</si>
  <si>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</si>
  <si>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</si>
  <si>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</si>
  <si>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</si>
  <si>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</si>
  <si>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</si>
  <si>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</si>
  <si>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</si>
  <si>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</si>
  <si>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</si>
  <si>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</si>
  <si>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</si>
  <si>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</si>
  <si>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</si>
  <si>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</si>
  <si>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</si>
  <si>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</si>
  <si>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</si>
  <si>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</si>
  <si>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</si>
  <si>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</si>
  <si>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</si>
  <si>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</si>
  <si>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</si>
  <si>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</si>
  <si>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</si>
  <si>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</si>
  <si>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</si>
  <si>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</si>
  <si>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</si>
  <si>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</si>
  <si>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</si>
  <si>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</si>
  <si>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</si>
  <si>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</si>
  <si>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</si>
  <si>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</si>
  <si>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</si>
  <si>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</si>
  <si>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</si>
  <si>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</si>
  <si>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</si>
  <si>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</si>
  <si>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</si>
  <si>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</si>
  <si>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</si>
  <si>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</si>
  <si>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</si>
  <si>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</si>
  <si>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</si>
  <si>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</si>
  <si>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</si>
  <si>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</si>
  <si>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</si>
  <si>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</si>
  <si>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</si>
  <si>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</si>
  <si>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</si>
  <si>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</si>
  <si>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</si>
  <si>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</si>
  <si>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</si>
  <si>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</si>
  <si>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</si>
  <si>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</si>
  <si>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</si>
  <si>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</si>
  <si>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</si>
  <si>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</si>
  <si>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</si>
  <si>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</si>
  <si>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</si>
  <si>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</si>
  <si>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</si>
  <si>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</si>
  <si>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</si>
  <si>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</si>
  <si>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</si>
  <si>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</si>
  <si>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</si>
  <si>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</si>
  <si>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</si>
  <si>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</si>
  <si>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</si>
  <si>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</si>
  <si>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</si>
  <si>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</si>
  <si>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</si>
  <si>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</si>
  <si>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</si>
  <si>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</si>
  <si>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</si>
  <si>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</si>
  <si>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</si>
  <si>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</si>
  <si>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</si>
  <si>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</si>
  <si>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</si>
  <si>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</si>
  <si>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</si>
  <si>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</si>
  <si>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</si>
  <si>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</si>
  <si>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</si>
  <si>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</si>
  <si>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</si>
  <si>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</si>
  <si>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</si>
  <si>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</si>
  <si>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</si>
  <si>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</si>
  <si>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</si>
  <si>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</si>
  <si>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</si>
  <si>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</si>
  <si>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</si>
  <si>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</si>
  <si>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</si>
  <si>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</si>
  <si>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</si>
  <si>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</si>
  <si>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</si>
  <si>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</si>
  <si>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</si>
  <si>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</si>
  <si>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</si>
  <si>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</si>
  <si>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</si>
  <si>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</si>
  <si>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</si>
  <si>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</si>
  <si>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</si>
  <si>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</si>
  <si>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</si>
  <si>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</si>
  <si>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</si>
  <si>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</si>
  <si>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</si>
  <si>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</si>
  <si>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</si>
  <si>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</si>
  <si>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</si>
  <si>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</si>
  <si>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</si>
  <si>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</si>
  <si>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</si>
  <si>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</si>
  <si>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</si>
  <si>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</si>
  <si>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</si>
  <si>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</si>
  <si>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</si>
  <si>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</si>
  <si>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</si>
  <si>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</si>
  <si>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</si>
  <si>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</si>
  <si>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</si>
  <si>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</si>
  <si>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</si>
  <si>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</si>
  <si>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</si>
  <si>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</si>
  <si>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</si>
  <si>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</si>
  <si>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</si>
  <si>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</si>
  <si>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</si>
  <si>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</si>
  <si>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</si>
  <si>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</si>
  <si>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</si>
  <si>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</si>
  <si>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</si>
  <si>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</si>
  <si>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</si>
  <si>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</si>
  <si>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</si>
  <si>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</si>
  <si>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</si>
  <si>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</si>
  <si>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</si>
  <si>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</si>
  <si>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</si>
  <si>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</si>
  <si>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</si>
  <si>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</si>
  <si>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</si>
  <si>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</si>
  <si>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</si>
  <si>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</si>
  <si>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</si>
  <si>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</si>
  <si>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</si>
  <si>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</si>
  <si>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</si>
  <si>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</si>
  <si>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</si>
  <si>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</si>
  <si>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</si>
  <si>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</si>
  <si>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</si>
  <si>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</si>
  <si>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</si>
  <si>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</si>
  <si>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</si>
  <si>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</si>
  <si>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</si>
  <si>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</si>
  <si>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</si>
  <si>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</si>
  <si>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</si>
  <si>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</si>
  <si>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</si>
  <si>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</si>
  <si>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</si>
  <si>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</si>
  <si>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</si>
  <si>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</si>
  <si>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</si>
  <si>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</si>
  <si>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</si>
  <si>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</si>
  <si>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</si>
  <si>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</si>
  <si>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</si>
  <si>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</si>
  <si>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</si>
  <si>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</si>
  <si>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</si>
  <si>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</si>
  <si>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</si>
  <si>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</si>
  <si>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</si>
  <si>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</si>
  <si>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</si>
  <si>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</si>
  <si>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</si>
  <si>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</si>
  <si>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</si>
  <si>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</si>
  <si>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</si>
  <si>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</si>
  <si>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</si>
  <si>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</si>
  <si>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</si>
  <si>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</si>
  <si>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</si>
  <si>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</si>
  <si>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</si>
  <si>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</si>
  <si>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</si>
  <si>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</si>
  <si>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</si>
  <si>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</si>
  <si>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</si>
  <si>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</si>
  <si>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</si>
  <si>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</si>
  <si>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</si>
  <si>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</si>
  <si>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</si>
  <si>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</si>
  <si>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</si>
  <si>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</si>
  <si>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</si>
  <si>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</si>
  <si>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</si>
  <si>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</si>
  <si>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</si>
  <si>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</si>
  <si>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</si>
  <si>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</si>
  <si>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</si>
  <si>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</si>
  <si>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</si>
  <si>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</si>
  <si>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</si>
  <si>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</si>
  <si>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</si>
  <si>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</si>
  <si>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</si>
  <si>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</si>
  <si>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</si>
  <si>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</si>
  <si>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</si>
  <si>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</si>
  <si>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</si>
  <si>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</si>
  <si>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</si>
  <si>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</si>
  <si>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</si>
  <si>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</si>
  <si>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</si>
  <si>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</si>
  <si>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</si>
  <si>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</si>
  <si>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</si>
  <si>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</si>
  <si>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</si>
  <si>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</si>
  <si>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</si>
  <si>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</si>
  <si>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</si>
  <si>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</si>
  <si>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</si>
  <si>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</si>
  <si>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</si>
  <si>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</si>
  <si>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</si>
  <si>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</si>
  <si>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</si>
  <si>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</si>
  <si>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</si>
  <si>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</si>
  <si>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</si>
  <si>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</si>
  <si>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</si>
  <si>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</si>
  <si>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</si>
  <si>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</si>
  <si>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</si>
  <si>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</si>
  <si>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</si>
  <si>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</si>
  <si>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</si>
  <si>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</si>
  <si>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</si>
  <si>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</si>
  <si>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</si>
  <si>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</si>
  <si>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</si>
  <si>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</si>
  <si>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</si>
  <si>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</si>
  <si>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</si>
  <si>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</si>
  <si>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</si>
  <si>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</si>
  <si>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</si>
  <si>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</si>
  <si>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</si>
  <si>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</si>
  <si>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</si>
  <si>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</si>
  <si>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</si>
  <si>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</si>
  <si>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</si>
  <si>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</si>
  <si>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</si>
  <si>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</si>
  <si>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</si>
  <si>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</si>
  <si>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</si>
  <si>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</si>
  <si>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</si>
  <si>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</si>
  <si>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</si>
  <si>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</si>
  <si>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</si>
  <si>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</si>
  <si>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</si>
  <si>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</si>
  <si>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</si>
  <si>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</si>
  <si>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</si>
  <si>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</si>
  <si>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</si>
  <si>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</si>
  <si>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</si>
  <si>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</si>
  <si>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</si>
  <si>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</si>
  <si>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</si>
  <si>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</si>
  <si>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</si>
  <si>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</si>
  <si>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</si>
  <si>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</si>
  <si>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</si>
  <si>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</si>
  <si>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</si>
  <si>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</si>
  <si>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</si>
  <si>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</si>
  <si>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</si>
  <si>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</si>
  <si>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</si>
  <si>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</si>
  <si>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</si>
  <si>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</si>
  <si>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</si>
  <si>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</si>
  <si>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</si>
  <si>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</si>
  <si>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</si>
  <si>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</si>
  <si>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</si>
  <si>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</si>
  <si>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</si>
  <si>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</si>
  <si>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</si>
  <si>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</si>
  <si>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</si>
  <si>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</si>
  <si>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</si>
  <si>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</si>
  <si>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</si>
  <si>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</si>
  <si>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</si>
  <si>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</si>
  <si>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</si>
  <si>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</si>
  <si>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</si>
  <si>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</si>
  <si>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</si>
  <si>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</si>
  <si>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</si>
  <si>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</si>
  <si>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</si>
  <si>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</si>
  <si>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</si>
  <si>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</si>
  <si>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</si>
  <si>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</si>
  <si>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</si>
  <si>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</si>
  <si>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</si>
  <si>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</si>
  <si>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</si>
  <si>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</si>
  <si>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</si>
  <si>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</si>
  <si>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</si>
  <si>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</si>
  <si>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</si>
  <si>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</si>
  <si>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</si>
  <si>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</si>
  <si>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</si>
  <si>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</si>
  <si>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</si>
  <si>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</si>
  <si>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</si>
  <si>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</si>
  <si>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</si>
  <si>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</si>
  <si>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</si>
  <si>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</si>
  <si>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</si>
  <si>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</si>
  <si>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</si>
  <si>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</si>
  <si>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</si>
  <si>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</si>
  <si>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</si>
  <si>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</si>
  <si>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</si>
  <si>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</si>
  <si>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</si>
  <si>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</si>
  <si>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</si>
  <si>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</si>
  <si>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</si>
  <si>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</si>
  <si>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</si>
  <si>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</si>
  <si>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</si>
  <si>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</si>
  <si>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</si>
  <si>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</si>
  <si>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</si>
  <si>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</si>
  <si>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</si>
  <si>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</si>
  <si>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</si>
  <si>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</si>
  <si>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</si>
  <si>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</si>
  <si>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</si>
  <si>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</si>
  <si>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</si>
  <si>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</si>
  <si>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</si>
  <si>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</si>
  <si>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</si>
  <si>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</si>
  <si>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</si>
  <si>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</si>
  <si>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</si>
  <si>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</si>
  <si>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</si>
  <si>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</si>
  <si>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</si>
  <si>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</si>
  <si>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</si>
  <si>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</si>
  <si>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</si>
  <si>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</si>
  <si>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</si>
  <si>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</si>
  <si>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</si>
  <si>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</si>
  <si>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</si>
  <si>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</si>
  <si>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</si>
  <si>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</si>
  <si>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</si>
  <si>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</si>
  <si>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</si>
  <si>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</si>
  <si>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</si>
  <si>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</si>
  <si>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</si>
  <si>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</si>
  <si>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</si>
  <si>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</si>
  <si>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</si>
  <si>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</si>
  <si>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</si>
  <si>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</si>
  <si>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</si>
  <si>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</si>
  <si>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</si>
  <si>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</si>
  <si>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</si>
  <si>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</si>
  <si>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</si>
  <si>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</si>
  <si>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</si>
  <si>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</si>
  <si>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</si>
  <si>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</si>
  <si>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</si>
  <si>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</si>
  <si>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</si>
  <si>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</si>
  <si>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</si>
  <si>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</si>
  <si>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</si>
  <si>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</si>
  <si>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</si>
  <si>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</si>
  <si>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</si>
  <si>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</si>
  <si>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</si>
  <si>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</si>
  <si>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</si>
  <si>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</si>
  <si>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</si>
  <si>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</si>
  <si>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</si>
  <si>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</si>
  <si>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</si>
  <si>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</si>
  <si>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</si>
  <si>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</si>
  <si>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</si>
  <si>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</si>
  <si>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</si>
  <si>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</si>
  <si>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</si>
  <si>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</si>
  <si>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</si>
  <si>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</si>
  <si>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</si>
  <si>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</si>
  <si>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</si>
  <si>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</si>
  <si>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</si>
  <si>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</si>
  <si>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</si>
  <si>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</si>
  <si>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</si>
  <si>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</si>
  <si>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</si>
  <si>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</si>
  <si>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</si>
  <si>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</si>
  <si>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</si>
  <si>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</si>
  <si>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</si>
  <si>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</si>
  <si>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</si>
  <si>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</si>
  <si>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</si>
  <si>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</si>
  <si>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</si>
  <si>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</si>
  <si>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</si>
  <si>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</si>
  <si>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</si>
  <si>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</si>
  <si>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</si>
  <si>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</si>
  <si>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</si>
  <si>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</si>
  <si>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</si>
  <si>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</si>
  <si>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</si>
  <si>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</si>
  <si>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</si>
  <si>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</si>
  <si>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</si>
  <si>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</si>
  <si>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</si>
  <si>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</si>
  <si>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</si>
  <si>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</si>
  <si>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</si>
  <si>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</si>
  <si>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</si>
  <si>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</si>
  <si>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</si>
  <si>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</si>
  <si>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</si>
  <si>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</si>
  <si>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</si>
  <si>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</si>
  <si>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</si>
  <si>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</si>
  <si>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</si>
  <si>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</si>
  <si>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</si>
  <si>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</si>
  <si>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</si>
  <si>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</si>
  <si>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</si>
  <si>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</si>
  <si>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</si>
  <si>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</si>
  <si>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</si>
  <si>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</si>
  <si>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</si>
  <si>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</si>
  <si>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</si>
  <si>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</si>
  <si>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</si>
  <si>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</si>
  <si>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</si>
  <si>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</si>
  <si>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</si>
  <si>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</si>
  <si>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</si>
  <si>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</si>
  <si>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</si>
  <si>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</si>
  <si>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</si>
  <si>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</si>
  <si>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</si>
  <si>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</si>
  <si>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</si>
  <si>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</si>
  <si>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</si>
  <si>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</si>
  <si>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</si>
  <si>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</si>
  <si>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</si>
  <si>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</si>
  <si>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</si>
  <si>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</si>
  <si>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</si>
  <si>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</si>
  <si>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</si>
  <si>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</si>
  <si>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</si>
  <si>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</si>
  <si>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</si>
  <si>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</si>
  <si>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</si>
  <si>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</si>
  <si>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</si>
  <si>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</si>
  <si>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</si>
  <si>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</si>
  <si>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</si>
  <si>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</si>
  <si>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</si>
  <si>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</si>
  <si>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</si>
  <si>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</si>
  <si>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</si>
  <si>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</si>
  <si>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</si>
  <si>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</si>
  <si>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</si>
  <si>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</si>
  <si>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</si>
  <si>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</si>
  <si>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</si>
  <si>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</si>
  <si>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</si>
  <si>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</si>
  <si>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</si>
  <si>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</si>
  <si>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</si>
  <si>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</si>
  <si>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</si>
  <si>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</si>
  <si>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</si>
  <si>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</si>
  <si>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</si>
  <si>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</si>
  <si>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</si>
  <si>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</si>
  <si>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</si>
  <si>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</si>
  <si>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</si>
  <si>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</si>
  <si>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</si>
  <si>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</si>
  <si>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</si>
  <si>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</si>
  <si>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</si>
  <si>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</si>
  <si>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</si>
  <si>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</si>
  <si>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</si>
  <si>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</si>
  <si>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</si>
  <si>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</si>
  <si>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</si>
  <si>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</si>
  <si>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</si>
  <si>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</si>
  <si>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</si>
  <si>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</si>
  <si>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</si>
  <si>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</si>
  <si>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</si>
  <si>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</si>
  <si>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</si>
  <si>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</si>
  <si>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</si>
  <si>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</si>
  <si>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</si>
  <si>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</si>
  <si>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</si>
  <si>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</si>
  <si>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</si>
  <si>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</si>
  <si>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</si>
  <si>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</si>
  <si>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</si>
  <si>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</si>
  <si>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</si>
  <si>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</si>
  <si>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</si>
  <si>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</si>
  <si>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</si>
  <si>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</si>
  <si>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</si>
  <si>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</si>
  <si>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</si>
  <si>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</si>
  <si>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</si>
  <si>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</si>
  <si>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</si>
  <si>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</si>
  <si>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</si>
  <si>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</si>
  <si>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</si>
  <si>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</si>
  <si>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</si>
  <si>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</si>
  <si>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</si>
  <si>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</si>
  <si>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</si>
  <si>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</si>
  <si>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</si>
  <si>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</si>
  <si>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</si>
  <si>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</si>
  <si>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</si>
  <si>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</si>
  <si>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</si>
  <si>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</si>
  <si>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</si>
  <si>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</si>
  <si>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</si>
  <si>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</si>
  <si>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</si>
  <si>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</si>
  <si>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</si>
  <si>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</si>
  <si>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</si>
  <si>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</si>
  <si>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</si>
  <si>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</si>
  <si>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</si>
  <si>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</si>
  <si>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</si>
  <si>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</si>
  <si>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</si>
  <si>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</si>
  <si>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</si>
  <si>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</si>
  <si>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</si>
  <si>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</si>
  <si>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</si>
  <si>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</si>
  <si>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</si>
  <si>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</si>
  <si>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</si>
  <si>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</si>
  <si>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</si>
  <si>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</si>
  <si>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</si>
  <si>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</si>
  <si>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</si>
  <si>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</si>
  <si>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</si>
  <si>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</si>
  <si>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</si>
  <si>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</si>
  <si>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</si>
  <si>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</si>
  <si>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</si>
  <si>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</si>
  <si>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</si>
  <si>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</si>
  <si>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</si>
  <si>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</si>
  <si>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</si>
  <si>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</si>
  <si>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</si>
  <si>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</si>
  <si>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</si>
  <si>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</si>
  <si>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</si>
  <si>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</si>
  <si>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</si>
  <si>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</si>
  <si>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</si>
  <si>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</si>
  <si>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</si>
  <si>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</si>
  <si>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</si>
  <si>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</si>
  <si>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</si>
  <si>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</si>
  <si>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</si>
  <si>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</si>
  <si>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</si>
  <si>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</si>
  <si>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</si>
  <si>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</si>
  <si>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</si>
  <si>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</si>
  <si>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</si>
  <si>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</si>
  <si>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</si>
  <si>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</si>
  <si>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</si>
  <si>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</si>
  <si>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</si>
  <si>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</si>
  <si>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</si>
  <si>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</si>
  <si>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</si>
  <si>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</si>
  <si>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</si>
  <si>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</si>
  <si>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</si>
  <si>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</si>
  <si>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</si>
  <si>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</si>
  <si>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</si>
  <si>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</si>
  <si>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</si>
  <si>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</si>
  <si>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</si>
  <si>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</si>
  <si>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</si>
  <si>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</si>
  <si>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</si>
  <si>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</si>
  <si>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</si>
  <si>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</si>
  <si>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</si>
  <si>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</si>
  <si>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</si>
  <si>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</si>
  <si>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</si>
  <si>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</si>
  <si>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</si>
  <si>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</si>
  <si>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</si>
  <si>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</si>
  <si>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</si>
  <si>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</si>
  <si>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</si>
  <si>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</si>
  <si>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</si>
  <si>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</si>
  <si>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</si>
  <si>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</si>
  <si>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</si>
  <si>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</si>
  <si>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</si>
  <si>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</si>
  <si>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</si>
  <si>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</si>
  <si>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</si>
  <si>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</si>
  <si>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</si>
  <si>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</si>
  <si>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</si>
  <si>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</si>
  <si>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</si>
  <si>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</si>
  <si>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</si>
  <si>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</si>
  <si>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</si>
  <si>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</si>
  <si>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</si>
  <si>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</si>
  <si>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</si>
  <si>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</si>
  <si>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</si>
  <si>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</si>
  <si>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</si>
  <si>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</si>
  <si>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</si>
  <si>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</si>
  <si>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</si>
  <si>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</si>
  <si>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</si>
  <si>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</si>
  <si>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</si>
  <si>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</si>
  <si>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</si>
  <si>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</si>
  <si>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</si>
  <si>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</si>
  <si>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</si>
  <si>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</si>
  <si>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</si>
  <si>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</si>
  <si>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</si>
  <si>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</si>
  <si>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</si>
  <si>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</si>
  <si>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</si>
  <si>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</si>
  <si>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</si>
  <si>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</si>
  <si>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</si>
  <si>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</si>
  <si>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</si>
  <si>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</si>
  <si>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</si>
  <si>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</si>
  <si>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</si>
  <si>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</si>
  <si>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</si>
  <si>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</si>
  <si>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</si>
  <si>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</si>
  <si>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</si>
  <si>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</si>
  <si>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</si>
  <si>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</si>
  <si>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</si>
  <si>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</si>
  <si>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</si>
  <si>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</si>
  <si>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</si>
  <si>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</si>
  <si>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</si>
  <si>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</si>
  <si>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</si>
  <si>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</si>
  <si>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</si>
  <si>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</si>
  <si>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</si>
  <si>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</si>
  <si>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</si>
  <si>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</si>
  <si>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</si>
  <si>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</si>
  <si>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</si>
  <si>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</si>
  <si>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</si>
  <si>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</si>
  <si>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</si>
  <si>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</si>
  <si>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</si>
  <si>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</si>
  <si>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</si>
  <si>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</si>
  <si>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</si>
  <si>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</si>
  <si>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</si>
  <si>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</si>
  <si>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</si>
  <si>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</si>
  <si>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</si>
  <si>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</si>
  <si>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</si>
  <si>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</si>
  <si>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</si>
  <si>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</si>
  <si>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</si>
  <si>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</si>
  <si>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</si>
  <si>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</si>
  <si>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</si>
  <si>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</si>
  <si>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</si>
  <si>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</si>
  <si>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</si>
  <si>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</si>
  <si>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</si>
  <si>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</si>
  <si>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</si>
  <si>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</si>
  <si>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</si>
  <si>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</si>
  <si>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</si>
  <si>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</si>
  <si>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</si>
  <si>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</si>
  <si>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</si>
  <si>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</si>
  <si>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</si>
  <si>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</si>
  <si>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</si>
  <si>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</si>
  <si>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</si>
  <si>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</si>
  <si>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</si>
  <si>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</si>
  <si>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</si>
  <si>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</si>
  <si>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</si>
  <si>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</si>
  <si>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</si>
  <si>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</si>
  <si>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</si>
  <si>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</si>
  <si>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</si>
  <si>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</si>
  <si>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</si>
  <si>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</si>
  <si>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</si>
  <si>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</si>
  <si>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</si>
  <si>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</si>
  <si>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</si>
  <si>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</si>
  <si>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</si>
  <si>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</si>
  <si>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</si>
  <si>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</si>
  <si>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</si>
  <si>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</si>
  <si>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</si>
  <si>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</si>
  <si>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</si>
  <si>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</si>
  <si>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</si>
  <si>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</si>
  <si>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</si>
  <si>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</si>
  <si>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</si>
  <si>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</si>
  <si>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</si>
  <si>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</si>
  <si>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</si>
  <si>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</si>
  <si>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</si>
  <si>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</si>
  <si>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</si>
  <si>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</si>
  <si>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</si>
  <si>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</si>
  <si>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</si>
  <si>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</si>
  <si>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</si>
  <si>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</si>
  <si>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</si>
  <si>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</si>
  <si>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</si>
  <si>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</si>
  <si>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</si>
  <si>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</si>
  <si>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</si>
  <si>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</si>
  <si>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</si>
  <si>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</si>
  <si>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</si>
  <si>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</si>
  <si>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</si>
  <si>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</si>
  <si>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</si>
  <si>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</si>
  <si>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</si>
  <si>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</si>
  <si>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</si>
  <si>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</si>
  <si>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</si>
  <si>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</si>
  <si>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</si>
  <si>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</si>
  <si>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</si>
  <si>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</si>
  <si>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</si>
  <si>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</si>
  <si>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</si>
  <si>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</si>
  <si>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</si>
  <si>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</si>
  <si>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</si>
  <si>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</si>
  <si>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</si>
  <si>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</si>
  <si>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</si>
  <si>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</si>
  <si>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</si>
  <si>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</si>
  <si>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</si>
  <si>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</si>
  <si>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</si>
  <si>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</si>
  <si>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</si>
  <si>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</si>
  <si>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</si>
  <si>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</si>
  <si>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</si>
  <si>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</si>
  <si>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</si>
  <si>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</si>
  <si>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</si>
  <si>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</si>
  <si>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</si>
  <si>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</si>
  <si>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</si>
  <si>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</si>
  <si>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</si>
  <si>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</si>
  <si>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</si>
  <si>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</si>
  <si>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</si>
  <si>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</si>
  <si>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</si>
  <si>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</si>
  <si>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</si>
  <si>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</si>
  <si>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</si>
  <si>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</si>
  <si>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</si>
  <si>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</si>
  <si>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</si>
  <si>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</si>
  <si>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</si>
  <si>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</si>
  <si>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</si>
  <si>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</si>
  <si>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</si>
  <si>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</si>
  <si>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</si>
  <si>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</si>
  <si>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</si>
  <si>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</si>
  <si>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</si>
  <si>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</si>
  <si>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</si>
  <si>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</si>
  <si>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</si>
  <si>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</si>
  <si>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</si>
  <si>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</si>
  <si>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</si>
  <si>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</si>
  <si>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</si>
  <si>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</si>
  <si>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</si>
  <si>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</si>
  <si>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</si>
  <si>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</si>
  <si>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</si>
  <si>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</si>
  <si>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</si>
  <si>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</si>
  <si>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</si>
  <si>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</si>
  <si>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</si>
  <si>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</si>
  <si>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</si>
  <si>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</si>
  <si>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</si>
  <si>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</si>
  <si>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</si>
  <si>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</si>
  <si>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</si>
  <si>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</si>
  <si>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</si>
  <si>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</si>
  <si>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</si>
  <si>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</si>
  <si>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</si>
  <si>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</si>
  <si>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</si>
  <si>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</si>
  <si>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</si>
  <si>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</si>
  <si>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</si>
  <si>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</si>
  <si>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</si>
  <si>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</si>
  <si>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</si>
  <si>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</si>
  <si>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</si>
  <si>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</si>
  <si>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</si>
  <si>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</si>
  <si>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</si>
  <si>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</si>
  <si>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</si>
  <si>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</si>
  <si>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</si>
  <si>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</si>
  <si>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</si>
  <si>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</si>
  <si>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</si>
  <si>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</si>
  <si>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</si>
  <si>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</si>
  <si>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</si>
  <si>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</si>
  <si>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</si>
  <si>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</si>
  <si>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</si>
  <si>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</si>
  <si>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</si>
  <si>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</si>
  <si>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</si>
  <si>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</si>
  <si>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</si>
  <si>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</si>
  <si>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</si>
  <si>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</si>
  <si>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</si>
  <si>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</si>
  <si>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</si>
  <si>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</si>
  <si>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</si>
  <si>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</si>
  <si>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</si>
  <si>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</si>
  <si>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</si>
  <si>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</si>
  <si>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</si>
  <si>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</si>
  <si>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</si>
  <si>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</si>
  <si>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</si>
  <si>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</si>
  <si>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</si>
  <si>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</si>
  <si>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</si>
  <si>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</si>
  <si>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</si>
  <si>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</si>
  <si>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</si>
  <si>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</si>
  <si>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</si>
  <si>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</si>
  <si>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</si>
  <si>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</si>
  <si>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</si>
  <si>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</si>
  <si>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</si>
  <si>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</si>
  <si>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</si>
  <si>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</si>
  <si>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</si>
  <si>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</si>
  <si>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</si>
  <si>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</si>
  <si>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</si>
  <si>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</si>
  <si>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</si>
  <si>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</si>
  <si>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</si>
  <si>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</si>
  <si>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</si>
  <si>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</si>
  <si>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</si>
  <si>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</si>
  <si>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</si>
  <si>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</si>
  <si>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</si>
  <si>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</si>
  <si>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</si>
  <si>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</si>
  <si>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</si>
  <si>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</si>
  <si>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</si>
  <si>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</si>
  <si>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</si>
  <si>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</si>
  <si>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</si>
  <si>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</si>
  <si>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</si>
  <si>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</si>
  <si>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</si>
  <si>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</si>
  <si>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</si>
  <si>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</si>
  <si>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</si>
  <si>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</si>
  <si>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</si>
  <si>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</si>
  <si>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</si>
  <si>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</si>
  <si>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</si>
  <si>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</si>
  <si>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</si>
  <si>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</si>
  <si>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</si>
  <si>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</si>
  <si>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</si>
  <si>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</si>
  <si>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</si>
  <si>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</si>
  <si>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</si>
  <si>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</si>
  <si>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</si>
  <si>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</si>
  <si>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</si>
  <si>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</si>
  <si>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</si>
  <si>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</si>
  <si>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</si>
  <si>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</si>
  <si>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</si>
  <si>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</si>
  <si>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</si>
  <si>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</si>
  <si>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</si>
  <si>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</si>
  <si>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</si>
  <si>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</si>
  <si>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</si>
  <si>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</si>
  <si>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</si>
  <si>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</si>
  <si>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</si>
  <si>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</si>
  <si>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</si>
  <si>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</si>
  <si>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</si>
  <si>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</si>
  <si>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</si>
  <si>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</si>
  <si>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</si>
  <si>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</si>
  <si>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</si>
  <si>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</si>
  <si>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</si>
  <si>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</si>
  <si>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</si>
  <si>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</si>
  <si>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</si>
  <si>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</si>
  <si>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</si>
  <si>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</si>
  <si>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</si>
  <si>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</si>
  <si>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</si>
  <si>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</si>
  <si>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</si>
  <si>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</si>
  <si>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</si>
  <si>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</si>
  <si>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</si>
  <si>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</si>
  <si>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</si>
  <si>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</si>
  <si>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</si>
  <si>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</si>
  <si>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</si>
  <si>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</si>
  <si>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</si>
  <si>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</si>
  <si>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</si>
  <si>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</si>
  <si>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</si>
  <si>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</si>
  <si>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</si>
  <si>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</si>
  <si>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</si>
  <si>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</si>
  <si>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</si>
  <si>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</si>
  <si>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</si>
  <si>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</si>
  <si>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</si>
  <si>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</si>
  <si>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</si>
  <si>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</si>
  <si>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</si>
  <si>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</si>
  <si>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</si>
  <si>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</si>
  <si>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</si>
  <si>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</si>
  <si>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</si>
  <si>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</si>
  <si>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</si>
  <si>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</si>
  <si>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</si>
  <si>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</si>
  <si>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</si>
  <si>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</si>
  <si>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</si>
  <si>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</si>
  <si>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</si>
  <si>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</si>
  <si>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</si>
  <si>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</si>
  <si>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</si>
  <si>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</si>
  <si>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</si>
  <si>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</si>
  <si>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</si>
  <si>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</si>
  <si>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</si>
  <si>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</si>
  <si>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</si>
  <si>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</si>
  <si>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</si>
  <si>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</si>
  <si>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</si>
  <si>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</si>
  <si>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</si>
  <si>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</si>
  <si>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</si>
  <si>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</si>
  <si>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</si>
  <si>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</si>
  <si>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</si>
  <si>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</si>
  <si>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</si>
  <si>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</si>
  <si>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</si>
  <si>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</si>
  <si>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</si>
  <si>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</si>
  <si>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</si>
  <si>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</si>
  <si>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</si>
  <si>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</si>
  <si>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</si>
  <si>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</si>
  <si>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</si>
  <si>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</si>
  <si>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</si>
  <si>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</si>
  <si>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</si>
  <si>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</si>
  <si>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</si>
  <si>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</si>
  <si>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</si>
  <si>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</si>
  <si>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</si>
  <si>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</si>
  <si>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</si>
  <si>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</si>
  <si>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</si>
  <si>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</si>
  <si>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</si>
  <si>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</si>
  <si>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</si>
  <si>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</si>
  <si>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</si>
  <si>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</si>
  <si>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</si>
  <si>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</si>
  <si>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</si>
  <si>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</si>
  <si>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</si>
  <si>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</si>
  <si>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</si>
  <si>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</si>
  <si>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</si>
  <si>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</si>
  <si>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</si>
  <si>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</si>
  <si>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</si>
  <si>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</si>
  <si>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</si>
  <si>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</si>
  <si>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</si>
  <si>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</si>
  <si>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</si>
  <si>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</si>
  <si>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</si>
  <si>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</si>
  <si>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</si>
  <si>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</si>
  <si>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</si>
  <si>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</si>
  <si>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</si>
  <si>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</si>
  <si>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</si>
  <si>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</si>
  <si>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</si>
  <si>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</si>
  <si>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</si>
  <si>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</si>
  <si>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</si>
  <si>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</si>
  <si>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</si>
  <si>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</si>
  <si>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</si>
  <si>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</si>
  <si>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</si>
  <si>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</si>
  <si>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</si>
  <si>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</si>
  <si>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</si>
  <si>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</si>
  <si>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</si>
  <si>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</si>
  <si>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</si>
  <si>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</si>
  <si>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</si>
  <si>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</si>
  <si>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</si>
  <si>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</si>
  <si>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</si>
  <si>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</si>
  <si>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</si>
  <si>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</si>
  <si>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</si>
  <si>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</si>
  <si>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</si>
  <si>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</si>
  <si>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</si>
  <si>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</si>
  <si>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</si>
  <si>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</si>
  <si>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</si>
  <si>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</si>
  <si>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</si>
  <si>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</si>
  <si>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</si>
  <si>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</si>
  <si>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</si>
  <si>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</si>
  <si>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</si>
  <si>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</si>
  <si>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</si>
  <si>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</si>
  <si>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</si>
  <si>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</si>
  <si>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</si>
  <si>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</si>
  <si>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</si>
  <si>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</si>
  <si>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</si>
  <si>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</si>
  <si>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</si>
  <si>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</si>
  <si>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</si>
  <si>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</si>
  <si>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</si>
  <si>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</si>
  <si>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</si>
  <si>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</si>
  <si>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</si>
  <si>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</si>
  <si>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</si>
  <si>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</si>
  <si>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</si>
  <si>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</si>
  <si>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</si>
  <si>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</si>
  <si>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</si>
  <si>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</si>
  <si>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</si>
  <si>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</si>
  <si>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</si>
  <si>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</si>
  <si>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</si>
  <si>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</si>
  <si>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</si>
  <si>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</si>
  <si>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</si>
  <si>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</si>
  <si>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</si>
  <si>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</si>
  <si>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</si>
  <si>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</si>
  <si>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</si>
  <si>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</si>
  <si>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</si>
  <si>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</si>
  <si>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</si>
  <si>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</si>
  <si>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</si>
  <si>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</si>
  <si>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</si>
  <si>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</si>
  <si>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</si>
  <si>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</si>
  <si>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</si>
  <si>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</si>
  <si>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</si>
  <si>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</si>
  <si>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</si>
  <si>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</si>
  <si>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</si>
  <si>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</si>
  <si>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</si>
  <si>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</si>
  <si>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</si>
  <si>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</si>
  <si>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</si>
  <si>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</si>
  <si>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</si>
  <si>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</si>
  <si>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</si>
  <si>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</si>
  <si>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</si>
  <si>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</si>
  <si>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</si>
  <si>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</si>
  <si>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</si>
  <si>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</si>
  <si>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</si>
  <si>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</si>
  <si>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</si>
  <si>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</si>
  <si>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</si>
  <si>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</si>
  <si>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</si>
  <si>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</si>
  <si>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</si>
  <si>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</si>
  <si>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</si>
  <si>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</si>
  <si>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</si>
  <si>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</si>
  <si>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</si>
  <si>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</si>
  <si>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</si>
  <si>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</si>
  <si>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</si>
  <si>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</si>
  <si>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</si>
  <si>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</si>
  <si>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</si>
  <si>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</si>
  <si>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</si>
  <si>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</si>
  <si>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</si>
  <si>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</si>
  <si>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</si>
  <si>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</si>
  <si>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</si>
  <si>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</si>
  <si>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</si>
  <si>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</si>
  <si>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</si>
  <si>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</si>
  <si>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</si>
  <si>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</si>
  <si>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</si>
  <si>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</si>
  <si>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</si>
  <si>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</si>
  <si>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</si>
  <si>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</si>
  <si>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</si>
  <si>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</si>
  <si>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</si>
  <si>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</si>
  <si>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</si>
  <si>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</si>
  <si>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</si>
  <si>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</si>
  <si>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</si>
  <si>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</si>
  <si>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</si>
  <si>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</si>
  <si>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</si>
  <si>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</si>
  <si>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</si>
  <si>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</si>
  <si>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</si>
  <si>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</si>
  <si>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</si>
  <si>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</si>
  <si>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</si>
  <si>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</si>
  <si>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</si>
  <si>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</si>
  <si>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</si>
  <si>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</si>
  <si>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</si>
  <si>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</si>
  <si>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</si>
  <si>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</si>
  <si>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</si>
  <si>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</si>
  <si>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</si>
  <si>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</si>
  <si>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</si>
  <si>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</si>
  <si>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</si>
  <si>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</si>
  <si>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</si>
  <si>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</si>
  <si>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</si>
  <si>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</si>
  <si>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</si>
  <si>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</si>
  <si>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</si>
  <si>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</si>
  <si>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</si>
  <si>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</si>
  <si>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</si>
  <si>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</si>
  <si>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</si>
  <si>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</si>
  <si>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</si>
  <si>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</si>
  <si>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</si>
  <si>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</si>
  <si>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</si>
  <si>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</si>
  <si>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</si>
  <si>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</si>
  <si>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</si>
  <si>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</si>
  <si>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</si>
  <si>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</si>
  <si>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</si>
  <si>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</si>
  <si>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</si>
  <si>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</si>
  <si>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</si>
  <si>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</si>
  <si>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</si>
  <si>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</si>
  <si>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</si>
  <si>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</si>
  <si>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</si>
  <si>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</si>
  <si>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</si>
  <si>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</si>
  <si>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</si>
  <si>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</si>
  <si>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</si>
  <si>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</si>
  <si>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</si>
  <si>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</si>
  <si>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</si>
  <si>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</si>
  <si>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</si>
  <si>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</si>
  <si>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</si>
  <si>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</si>
  <si>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</si>
  <si>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</si>
  <si>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</si>
  <si>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</si>
  <si>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</si>
  <si>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</si>
  <si>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</si>
  <si>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</si>
  <si>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</si>
  <si>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</si>
  <si>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</si>
  <si>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</si>
  <si>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</si>
  <si>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</si>
  <si>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</si>
  <si>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</si>
  <si>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</si>
  <si>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</si>
  <si>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</si>
  <si>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</si>
  <si>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</si>
  <si>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</si>
  <si>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</si>
  <si>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</si>
  <si>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</si>
  <si>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</si>
  <si>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</si>
  <si>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</si>
  <si>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</si>
  <si>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</si>
  <si>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</si>
  <si>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</si>
  <si>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</si>
  <si>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</si>
  <si>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</si>
  <si>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</si>
  <si>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</si>
  <si>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</si>
  <si>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</si>
  <si>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</si>
  <si>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</si>
  <si>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</si>
  <si>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</si>
  <si>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</si>
  <si>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</si>
  <si>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</si>
  <si>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</si>
  <si>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</si>
  <si>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</si>
  <si>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</si>
  <si>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</si>
  <si>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</si>
  <si>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</si>
  <si>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</si>
  <si>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</si>
  <si>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</si>
  <si>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</si>
  <si>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</si>
  <si>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</si>
  <si>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</si>
  <si>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</si>
  <si>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</si>
  <si>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</si>
  <si>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</si>
  <si>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</si>
  <si>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</si>
  <si>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</si>
  <si>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</si>
  <si>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</si>
  <si>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</si>
  <si>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</si>
  <si>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</si>
  <si>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</si>
  <si>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</si>
  <si>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</si>
  <si>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</si>
  <si>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</si>
  <si>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</si>
  <si>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</si>
  <si>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</si>
  <si>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</si>
  <si>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</si>
  <si>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</si>
  <si>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</si>
  <si>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</si>
  <si>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</si>
  <si>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</si>
  <si>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</si>
  <si>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</si>
  <si>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</si>
  <si>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</si>
  <si>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</si>
  <si>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</si>
  <si>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</si>
  <si>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</si>
  <si>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</si>
  <si>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</si>
  <si>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</si>
  <si>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</si>
  <si>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</si>
  <si>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</si>
  <si>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</si>
  <si>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</si>
  <si>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</si>
  <si>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</si>
  <si>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</si>
  <si>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</si>
  <si>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</si>
  <si>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</si>
  <si>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</si>
  <si>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</si>
  <si>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</si>
  <si>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</si>
  <si>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</si>
  <si>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</si>
  <si>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</si>
  <si>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</si>
  <si>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</si>
  <si>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</si>
  <si>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</si>
  <si>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</si>
  <si>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</si>
  <si>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</si>
  <si>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</si>
  <si>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</si>
  <si>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</si>
  <si>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</si>
  <si>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</si>
  <si>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</si>
  <si>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</si>
  <si>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</si>
  <si>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</si>
  <si>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</si>
  <si>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</si>
  <si>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</si>
  <si>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</si>
  <si>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</si>
  <si>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</si>
  <si>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</si>
  <si>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</si>
  <si>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</si>
  <si>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</si>
  <si>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</si>
  <si>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</si>
  <si>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</si>
  <si>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</si>
  <si>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</si>
  <si>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</si>
  <si>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</si>
  <si>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</si>
  <si>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</si>
  <si>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</si>
  <si>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</si>
  <si>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</si>
  <si>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</si>
  <si>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</si>
  <si>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</si>
  <si>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</si>
  <si>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</si>
  <si>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</si>
  <si>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</si>
  <si>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</si>
  <si>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</si>
  <si>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</si>
  <si>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</si>
  <si>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</si>
  <si>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</si>
  <si>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</si>
  <si>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</si>
  <si>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</si>
  <si>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</si>
  <si>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</si>
  <si>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</si>
  <si>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</si>
  <si>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</si>
  <si>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</si>
  <si>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</si>
  <si>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</si>
  <si>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</si>
  <si>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</si>
  <si>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</si>
  <si>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</si>
  <si>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</si>
  <si>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</si>
  <si>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</si>
  <si>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</si>
  <si>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</si>
  <si>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</si>
  <si>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</si>
  <si>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</si>
  <si>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</si>
  <si>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</si>
  <si>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</si>
  <si>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</si>
  <si>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</si>
  <si>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</si>
  <si>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</si>
  <si>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</si>
  <si>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</si>
  <si>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</si>
  <si>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</si>
  <si>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</si>
  <si>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</si>
  <si>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</si>
  <si>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</si>
  <si>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</si>
  <si>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</si>
  <si>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</si>
  <si>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</si>
  <si>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</si>
  <si>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</si>
  <si>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</si>
  <si>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</si>
  <si>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</si>
  <si>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</si>
  <si>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</si>
  <si>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</si>
  <si>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</si>
  <si>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</si>
  <si>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</si>
  <si>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</si>
  <si>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</si>
  <si>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</si>
  <si>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</si>
  <si>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</si>
  <si>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</si>
  <si>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</si>
  <si>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</si>
  <si>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</si>
  <si>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</si>
  <si>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</si>
  <si>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</si>
  <si>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</si>
  <si>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</si>
  <si>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</si>
  <si>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</si>
  <si>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</si>
  <si>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</si>
  <si>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</si>
  <si>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</si>
  <si>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</si>
  <si>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</si>
  <si>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</si>
  <si>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</si>
  <si>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</si>
  <si>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</si>
  <si>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</si>
  <si>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</si>
  <si>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</si>
  <si>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</si>
  <si>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</si>
  <si>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</si>
  <si>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</si>
  <si>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</si>
  <si>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</si>
  <si>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</si>
  <si>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</si>
  <si>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</si>
  <si>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</si>
  <si>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</si>
  <si>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</si>
  <si>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</si>
  <si>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</si>
  <si>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</si>
  <si>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</si>
  <si>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</si>
  <si>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</si>
  <si>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</si>
  <si>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</si>
  <si>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</si>
  <si>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</si>
  <si>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</si>
  <si>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</si>
  <si>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</si>
  <si>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</si>
  <si>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</si>
  <si>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</si>
  <si>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</si>
  <si>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</si>
  <si>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</si>
  <si>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</si>
  <si>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</si>
  <si>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</si>
  <si>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</si>
  <si>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</si>
  <si>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</si>
  <si>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</si>
  <si>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</si>
  <si>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</si>
  <si>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</si>
  <si>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</si>
  <si>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</si>
  <si>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</si>
  <si>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</si>
  <si>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</si>
  <si>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</si>
  <si>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</si>
  <si>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</si>
  <si>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</si>
  <si>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</si>
  <si>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</si>
  <si>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</si>
  <si>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</si>
  <si>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</si>
  <si>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</si>
  <si>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</si>
  <si>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</si>
  <si>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</si>
  <si>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</si>
  <si>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</si>
  <si>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</si>
  <si>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</si>
  <si>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</si>
  <si>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</si>
  <si>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</si>
  <si>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</si>
  <si>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</si>
  <si>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</si>
  <si>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</si>
  <si>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</si>
  <si>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</si>
  <si>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</si>
  <si>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</si>
  <si>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</si>
  <si>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</si>
  <si>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</si>
  <si>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</si>
  <si>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</si>
  <si>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</si>
  <si>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</si>
  <si>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</si>
  <si>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</si>
  <si>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</si>
  <si>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</si>
  <si>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</si>
  <si>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</si>
  <si>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</si>
  <si>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</si>
  <si>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</si>
  <si>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</si>
  <si>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</si>
  <si>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</si>
  <si>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</si>
  <si>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</si>
  <si>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</si>
  <si>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</si>
  <si>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</si>
  <si>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</si>
  <si>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</si>
  <si>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</si>
  <si>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</si>
  <si>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</si>
  <si>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</si>
  <si>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</si>
  <si>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</si>
  <si>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</si>
  <si>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</si>
  <si>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</si>
  <si>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</si>
  <si>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</si>
  <si>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</si>
  <si>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</si>
  <si>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</si>
  <si>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</si>
  <si>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</si>
  <si>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</si>
  <si>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</si>
  <si>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</si>
  <si>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</si>
  <si>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</si>
  <si>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</si>
  <si>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</si>
  <si>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</si>
  <si>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</si>
  <si>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</si>
  <si>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</si>
  <si>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</si>
  <si>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</si>
  <si>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</si>
  <si>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</si>
  <si>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</si>
  <si>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</si>
  <si>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</si>
  <si>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</si>
  <si>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</si>
  <si>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</si>
  <si>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</si>
  <si>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</si>
  <si>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</si>
  <si>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</si>
  <si>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</si>
  <si>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</si>
  <si>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</si>
  <si>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</si>
  <si>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</si>
  <si>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</si>
  <si>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</si>
  <si>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</si>
  <si>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</si>
  <si>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</si>
  <si>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</si>
  <si>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</si>
  <si>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</si>
  <si>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</si>
  <si>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</si>
  <si>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</si>
  <si>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</si>
  <si>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</si>
  <si>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</si>
  <si>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</si>
  <si>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</si>
  <si>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</si>
  <si>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</si>
  <si>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</si>
  <si>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</si>
  <si>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</si>
  <si>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</si>
  <si>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</si>
  <si>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</si>
  <si>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</si>
  <si>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</si>
  <si>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</si>
  <si>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</si>
  <si>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</si>
  <si>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</si>
  <si>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</si>
  <si>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</si>
  <si>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</si>
  <si>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</si>
  <si>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</si>
  <si>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</si>
  <si>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</si>
  <si>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</si>
  <si>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</si>
  <si>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</si>
  <si>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</si>
  <si>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</si>
  <si>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</si>
  <si>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</si>
  <si>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</si>
  <si>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</si>
  <si>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</si>
  <si>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</si>
  <si>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</si>
  <si>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</si>
  <si>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</si>
  <si>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</si>
  <si>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</si>
  <si>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</si>
  <si>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</si>
  <si>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</si>
  <si>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</si>
  <si>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</si>
  <si>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</si>
  <si>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</si>
  <si>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</si>
  <si>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</si>
  <si>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</si>
  <si>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</si>
  <si>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</si>
  <si>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</si>
  <si>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</si>
  <si>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</si>
  <si>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</si>
  <si>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</si>
  <si>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</si>
  <si>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</si>
  <si>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</si>
  <si>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</si>
  <si>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</si>
  <si>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</si>
  <si>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</si>
  <si>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</si>
  <si>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</si>
  <si>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</si>
  <si>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</si>
  <si>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</si>
  <si>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</si>
  <si>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</si>
  <si>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</si>
  <si>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</si>
  <si>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</si>
  <si>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</si>
  <si>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</si>
  <si>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</si>
  <si>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</si>
  <si>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</si>
  <si>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</si>
  <si>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</si>
  <si>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</si>
  <si>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</si>
  <si>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</si>
  <si>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</si>
  <si>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</si>
  <si>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</si>
  <si>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</si>
  <si>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</si>
  <si>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</si>
  <si>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</si>
  <si>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</si>
  <si>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</si>
  <si>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</si>
  <si>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</si>
  <si>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</si>
  <si>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</si>
  <si>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</si>
  <si>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</si>
  <si>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</si>
  <si>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</si>
  <si>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</si>
  <si>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</si>
  <si>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</si>
  <si>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</si>
  <si>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</si>
  <si>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</si>
  <si>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</si>
  <si>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</si>
  <si>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</si>
  <si>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</si>
  <si>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</si>
  <si>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</si>
  <si>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</si>
  <si>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</si>
  <si>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</si>
  <si>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</si>
  <si>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</si>
  <si>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</si>
  <si>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</si>
  <si>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</si>
  <si>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</si>
  <si>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</si>
  <si>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</si>
  <si>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</si>
  <si>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</si>
  <si>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</si>
  <si>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</si>
  <si>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</si>
  <si>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</si>
  <si>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</si>
  <si>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</si>
  <si>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</si>
  <si>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</si>
  <si>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</si>
  <si>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</si>
  <si>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</si>
  <si>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</si>
  <si>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</si>
  <si>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</si>
  <si>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</si>
  <si>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</si>
  <si>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</si>
  <si>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</si>
  <si>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</si>
  <si>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</si>
  <si>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</si>
  <si>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</si>
  <si>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</si>
  <si>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</si>
  <si>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</si>
  <si>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</si>
  <si>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</si>
  <si>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</si>
  <si>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</si>
  <si>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</si>
  <si>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</si>
  <si>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</si>
  <si>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</si>
  <si>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</si>
  <si>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</si>
  <si>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</si>
  <si>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</si>
  <si>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</si>
  <si>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</si>
  <si>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</si>
  <si>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</si>
  <si>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</si>
  <si>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</si>
  <si>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</si>
  <si>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</si>
  <si>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</si>
  <si>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</si>
  <si>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</si>
  <si>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</si>
  <si>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</si>
  <si>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</si>
  <si>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</si>
  <si>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</si>
  <si>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</si>
  <si>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</si>
  <si>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</si>
  <si>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</si>
  <si>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</si>
  <si>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</si>
  <si>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</si>
  <si>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</si>
  <si>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</si>
  <si>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</si>
  <si>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</si>
  <si>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</si>
  <si>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</si>
  <si>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</si>
  <si>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</si>
  <si>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</si>
  <si>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</si>
  <si>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</si>
  <si>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</si>
  <si>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</si>
  <si>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</si>
  <si>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</si>
  <si>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</si>
  <si>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</si>
  <si>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</si>
  <si>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</si>
  <si>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</si>
  <si>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</si>
  <si>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</si>
  <si>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</si>
  <si>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</si>
  <si>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</si>
  <si>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</si>
  <si>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</si>
  <si>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</si>
  <si>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</si>
  <si>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</si>
  <si>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</si>
  <si>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</si>
  <si>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</si>
  <si>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</si>
  <si>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</si>
  <si>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</si>
  <si>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</si>
  <si>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</si>
  <si>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</si>
  <si>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</si>
  <si>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</si>
  <si>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</si>
  <si>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</si>
  <si>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</si>
  <si>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</si>
  <si>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</si>
  <si>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</si>
  <si>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</si>
  <si>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</si>
  <si>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</si>
  <si>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</si>
  <si>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</si>
  <si>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</si>
  <si>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</si>
  <si>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</si>
  <si>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</si>
  <si>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</si>
  <si>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</si>
  <si>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</si>
  <si>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</si>
  <si>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</si>
  <si>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</si>
  <si>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</si>
  <si>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</si>
  <si>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</si>
  <si>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</si>
  <si>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</si>
  <si>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</si>
  <si>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</si>
  <si>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</si>
  <si>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</si>
  <si>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</si>
  <si>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</si>
  <si>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</si>
  <si>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</si>
  <si>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</si>
  <si>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</si>
  <si>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</si>
  <si>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</si>
  <si>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</si>
  <si>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</si>
  <si>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</si>
  <si>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</si>
  <si>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</si>
  <si>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</si>
  <si>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</si>
  <si>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</si>
  <si>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</si>
  <si>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</si>
  <si>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</si>
  <si>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</si>
  <si>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</si>
  <si>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</si>
  <si>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</si>
  <si>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</si>
  <si>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</si>
  <si>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</si>
  <si>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</si>
  <si>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</si>
  <si>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</si>
  <si>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</si>
  <si>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</si>
  <si>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</si>
  <si>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</si>
  <si>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</si>
  <si>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</si>
  <si>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</si>
  <si>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</si>
  <si>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</si>
  <si>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</si>
  <si>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</si>
  <si>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</si>
  <si>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</si>
  <si>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</si>
  <si>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</si>
  <si>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</si>
  <si>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</si>
  <si>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</si>
  <si>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</si>
  <si>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</si>
  <si>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</si>
  <si>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</si>
  <si>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</si>
  <si>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</si>
  <si>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</si>
  <si>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</si>
  <si>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</si>
  <si>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</si>
  <si>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</si>
  <si>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</si>
  <si>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</si>
  <si>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</si>
  <si>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</si>
  <si>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</si>
  <si>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</si>
  <si>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</si>
  <si>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</si>
  <si>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</si>
  <si>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</si>
  <si>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</si>
  <si>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</si>
  <si>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</si>
  <si>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</si>
  <si>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</si>
  <si>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</si>
  <si>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</si>
  <si>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</si>
  <si>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</si>
  <si>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</si>
  <si>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</si>
  <si>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</si>
  <si>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</si>
  <si>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</si>
  <si>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</si>
  <si>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</si>
  <si>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</si>
  <si>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</si>
  <si>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</si>
  <si>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</si>
  <si>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</si>
  <si>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</si>
  <si>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</si>
  <si>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</si>
  <si>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</si>
  <si>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</si>
  <si>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</si>
  <si>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</si>
  <si>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</si>
  <si>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</si>
  <si>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</si>
  <si>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</si>
  <si>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</si>
  <si>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</si>
  <si>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</si>
  <si>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</si>
  <si>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</si>
  <si>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</si>
  <si>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</si>
  <si>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</si>
  <si>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</si>
  <si>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</si>
  <si>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</si>
  <si>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</si>
  <si>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</si>
  <si>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</si>
  <si>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</si>
  <si>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</si>
  <si>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</si>
  <si>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</si>
  <si>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</si>
  <si>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</si>
  <si>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</si>
  <si>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</si>
  <si>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</si>
  <si>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</si>
  <si>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</si>
  <si>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</si>
  <si>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</si>
  <si>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</si>
  <si>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</si>
  <si>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</si>
  <si>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</si>
  <si>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</si>
  <si>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</si>
  <si>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</si>
  <si>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</si>
  <si>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</si>
  <si>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</si>
  <si>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</si>
  <si>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</si>
  <si>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</si>
  <si>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</si>
  <si>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</si>
  <si>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</si>
  <si>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</si>
  <si>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</si>
  <si>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</si>
  <si>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</si>
  <si>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</si>
  <si>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</si>
  <si>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</si>
  <si>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</si>
  <si>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</si>
  <si>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</si>
  <si>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</si>
  <si>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</si>
  <si>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</si>
  <si>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</si>
  <si>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</si>
  <si>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</si>
  <si>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</si>
  <si>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</si>
  <si>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</si>
  <si>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</si>
  <si>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</si>
  <si>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</si>
  <si>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</si>
  <si>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</si>
  <si>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</si>
  <si>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</si>
  <si>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</si>
  <si>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</si>
  <si>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</si>
  <si>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</si>
  <si>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</si>
  <si>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</si>
  <si>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</si>
  <si>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</si>
  <si>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</si>
  <si>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</si>
  <si>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</si>
  <si>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</si>
  <si>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</si>
  <si>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</si>
  <si>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</si>
  <si>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</si>
  <si>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</si>
  <si>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</si>
  <si>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</si>
  <si>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</si>
  <si>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</si>
  <si>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</si>
  <si>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</si>
  <si>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</si>
  <si>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</si>
  <si>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</si>
  <si>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</si>
  <si>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</si>
  <si>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</si>
  <si>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</si>
  <si>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</si>
  <si>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</si>
  <si>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</si>
  <si>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</si>
  <si>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</si>
  <si>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</si>
  <si>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</si>
  <si>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</si>
  <si>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</si>
  <si>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</si>
  <si>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</si>
  <si>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</si>
  <si>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</si>
  <si>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</si>
  <si>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</si>
  <si>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</si>
  <si>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</si>
  <si>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</si>
  <si>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</si>
  <si>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</si>
  <si>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</si>
  <si>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</si>
  <si>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</si>
  <si>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</si>
  <si>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</si>
  <si>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</si>
  <si>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</si>
  <si>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</si>
  <si>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</si>
  <si>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</si>
  <si>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</si>
  <si>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</si>
  <si>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</si>
  <si>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</si>
  <si>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</si>
  <si>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</si>
  <si>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</si>
  <si>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</si>
  <si>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</si>
  <si>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</si>
  <si>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</si>
  <si>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</si>
  <si>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</si>
  <si>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</si>
  <si>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</si>
  <si>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</si>
  <si>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</si>
  <si>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</si>
  <si>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</si>
  <si>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</si>
  <si>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</si>
  <si>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</si>
  <si>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</si>
  <si>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</si>
  <si>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</si>
  <si>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</si>
  <si>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</si>
  <si>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</si>
  <si>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</si>
  <si>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</si>
  <si>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</si>
  <si>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</si>
  <si>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</si>
  <si>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</si>
  <si>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</si>
  <si>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</si>
  <si>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</si>
  <si>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</si>
  <si>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</si>
  <si>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</si>
  <si>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</si>
  <si>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</si>
  <si>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</si>
  <si>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</si>
  <si>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</si>
  <si>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</si>
  <si>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</si>
  <si>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</si>
  <si>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</si>
  <si>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</si>
  <si>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</si>
  <si>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</si>
  <si>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</si>
  <si>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</si>
  <si>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</si>
  <si>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</si>
  <si>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</si>
  <si>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</si>
  <si>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</si>
  <si>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</si>
  <si>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</si>
  <si>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</si>
  <si>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</si>
  <si>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</si>
  <si>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</si>
  <si>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</si>
  <si>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</si>
  <si>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</si>
  <si>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</si>
  <si>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</si>
  <si>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</si>
  <si>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</si>
  <si>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</si>
  <si>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</si>
  <si>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</si>
  <si>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</si>
  <si>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</si>
  <si>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</si>
  <si>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</si>
  <si>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</si>
  <si>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</si>
  <si>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</si>
  <si>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</si>
  <si>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</si>
  <si>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</si>
  <si>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</si>
  <si>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</si>
  <si>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</si>
  <si>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</si>
  <si>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</si>
  <si>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</si>
  <si>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</si>
  <si>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</si>
  <si>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</si>
  <si>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</si>
  <si>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</si>
  <si>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</si>
  <si>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</si>
  <si>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</si>
  <si>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</si>
  <si>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</si>
  <si>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</si>
  <si>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</si>
  <si>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</si>
  <si>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</si>
  <si>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</si>
  <si>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</si>
  <si>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</si>
  <si>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</si>
  <si>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</si>
  <si>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</si>
  <si>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</si>
  <si>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</si>
  <si>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</si>
  <si>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</si>
  <si>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</si>
  <si>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</si>
  <si>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</si>
  <si>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</si>
  <si>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</si>
  <si>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</si>
  <si>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</si>
  <si>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</si>
  <si>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</si>
  <si>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</si>
  <si>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</si>
  <si>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</si>
  <si>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</si>
  <si>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</si>
  <si>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</si>
  <si>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</si>
  <si>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</si>
  <si>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</si>
  <si>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</si>
  <si>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</si>
  <si>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</si>
  <si>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</si>
  <si>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</si>
  <si>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</si>
  <si>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</si>
  <si>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</si>
  <si>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</si>
  <si>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</si>
  <si>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</si>
  <si>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</si>
  <si>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</si>
  <si>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</si>
  <si>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</si>
  <si>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</si>
  <si>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</si>
  <si>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</si>
  <si>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</si>
  <si>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</si>
  <si>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</si>
  <si>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</si>
  <si>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</si>
  <si>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</si>
  <si>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</si>
  <si>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</si>
  <si>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</si>
  <si>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</si>
  <si>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</si>
  <si>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</si>
  <si>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</si>
  <si>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</si>
  <si>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</si>
  <si>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</si>
  <si>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</si>
  <si>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</si>
  <si>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</si>
  <si>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</si>
  <si>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</si>
  <si>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</si>
  <si>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</si>
  <si>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</si>
  <si>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</si>
  <si>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</si>
  <si>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</si>
  <si>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</si>
  <si>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</si>
  <si>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</si>
  <si>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</si>
  <si>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</si>
  <si>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</si>
  <si>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</si>
  <si>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</si>
  <si>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</si>
  <si>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</si>
  <si>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</si>
  <si>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</si>
  <si>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</si>
  <si>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</si>
  <si>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</si>
  <si>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</si>
  <si>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</si>
  <si>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</si>
  <si>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</si>
  <si>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</si>
  <si>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</si>
  <si>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</si>
  <si>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</si>
  <si>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</si>
  <si>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</si>
  <si>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</si>
  <si>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</si>
  <si>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</si>
  <si>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</si>
  <si>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</si>
  <si>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</si>
  <si>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</si>
  <si>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</si>
  <si>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</si>
  <si>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</si>
  <si>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</si>
  <si>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</si>
  <si>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</si>
  <si>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</si>
  <si>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</si>
  <si>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</si>
  <si>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</si>
  <si>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</si>
  <si>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</si>
  <si>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</si>
  <si>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</si>
  <si>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</si>
  <si>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</si>
  <si>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</si>
  <si>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</si>
  <si>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</si>
  <si>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</si>
  <si>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</si>
  <si>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</si>
  <si>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</si>
  <si>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</si>
  <si>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</si>
  <si>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</si>
  <si>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</si>
  <si>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</si>
  <si>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</si>
  <si>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</si>
  <si>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</si>
  <si>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</si>
  <si>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</si>
  <si>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</si>
  <si>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</si>
  <si>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</si>
  <si>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</si>
  <si>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</si>
  <si>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</si>
  <si>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</si>
  <si>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</si>
  <si>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</si>
  <si>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</si>
  <si>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</si>
  <si>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</si>
  <si>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</si>
  <si>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</si>
  <si>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</si>
  <si>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</si>
  <si>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</si>
  <si>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</si>
  <si>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</si>
  <si>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</si>
  <si>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</si>
  <si>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</si>
  <si>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</si>
  <si>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</si>
  <si>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</si>
  <si>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</si>
  <si>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</si>
  <si>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</si>
  <si>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</si>
  <si>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</si>
  <si>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</si>
  <si>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</si>
  <si>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</si>
  <si>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</si>
  <si>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</si>
  <si>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</si>
  <si>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</si>
  <si>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</si>
  <si>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</si>
  <si>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</si>
  <si>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</si>
  <si>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</si>
  <si>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</si>
  <si>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</si>
  <si>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</si>
  <si>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</si>
  <si>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</si>
  <si>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</si>
  <si>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</si>
  <si>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</si>
  <si>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</si>
  <si>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</si>
  <si>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</si>
  <si>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</si>
  <si>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</si>
  <si>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</si>
  <si>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</si>
  <si>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</si>
  <si>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</si>
  <si>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</si>
  <si>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</si>
  <si>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</si>
  <si>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</si>
  <si>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</si>
  <si>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</si>
  <si>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</si>
  <si>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</si>
  <si>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</si>
  <si>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</si>
  <si>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</si>
  <si>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</si>
  <si>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</si>
  <si>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</si>
  <si>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</si>
  <si>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</si>
  <si>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</si>
  <si>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</si>
  <si>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</si>
  <si>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</si>
  <si>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</si>
  <si>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</si>
  <si>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</si>
  <si>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</si>
  <si>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</si>
  <si>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</si>
  <si>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</si>
  <si>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</si>
  <si>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</si>
  <si>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</si>
  <si>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</si>
  <si>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</si>
  <si>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</si>
  <si>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</si>
  <si>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</si>
  <si>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</si>
  <si>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</si>
  <si>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</si>
  <si>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</si>
  <si>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</si>
  <si>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</si>
  <si>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</si>
  <si>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</si>
  <si>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</si>
  <si>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</si>
  <si>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</si>
  <si>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</si>
  <si>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</si>
  <si>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</si>
  <si>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</si>
  <si>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</si>
  <si>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</si>
  <si>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</si>
  <si>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</si>
  <si>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</si>
  <si>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</si>
  <si>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</si>
  <si>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</si>
  <si>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</si>
  <si>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</si>
  <si>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</si>
  <si>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</si>
  <si>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</si>
  <si>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</si>
  <si>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</si>
  <si>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</si>
  <si>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</si>
  <si>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</si>
  <si>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</si>
  <si>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</si>
  <si>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</si>
  <si>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</si>
  <si>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</si>
  <si>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</si>
  <si>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</si>
  <si>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</si>
  <si>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</si>
  <si>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</si>
  <si>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</si>
  <si>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</si>
  <si>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</si>
  <si>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</si>
  <si>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</si>
  <si>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</si>
  <si>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</si>
  <si>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</si>
  <si>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</si>
  <si>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</si>
  <si>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</si>
  <si>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</si>
  <si>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</si>
  <si>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</si>
  <si>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</si>
  <si>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</si>
  <si>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</si>
  <si>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</si>
  <si>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</si>
  <si>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</si>
  <si>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</si>
  <si>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</si>
  <si>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</si>
  <si>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</si>
  <si>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</si>
  <si>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</si>
  <si>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</si>
  <si>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</si>
  <si>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</si>
  <si>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</si>
  <si>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</si>
  <si>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</si>
  <si>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</si>
  <si>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</si>
  <si>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</si>
  <si>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</si>
  <si>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</si>
  <si>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</si>
  <si>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</si>
  <si>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</si>
  <si>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</si>
  <si>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</si>
  <si>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</si>
  <si>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</si>
  <si>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</si>
  <si>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</si>
  <si>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</si>
  <si>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</si>
  <si>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</si>
  <si>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</si>
  <si>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</si>
  <si>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</si>
  <si>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</si>
  <si>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</si>
  <si>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</si>
  <si>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</si>
  <si>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</si>
  <si>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</si>
  <si>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</si>
  <si>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</si>
  <si>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</si>
  <si>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</si>
  <si>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</si>
  <si>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</si>
  <si>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</si>
  <si>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</si>
  <si>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</si>
  <si>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</si>
  <si>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</si>
  <si>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</si>
  <si>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</si>
  <si>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</si>
  <si>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</si>
  <si>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</si>
  <si>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</si>
  <si>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</si>
  <si>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</si>
  <si>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</si>
  <si>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</si>
  <si>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</si>
  <si>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</si>
  <si>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</si>
  <si>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</si>
  <si>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</si>
  <si>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</si>
  <si>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</si>
  <si>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</si>
  <si>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</si>
  <si>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</si>
  <si>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</si>
  <si>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</si>
  <si>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</si>
  <si>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</si>
  <si>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</si>
  <si>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</si>
  <si>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</si>
  <si>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</si>
  <si>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</si>
  <si>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</si>
  <si>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</si>
  <si>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</si>
  <si>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</si>
  <si>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</si>
  <si>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</si>
  <si>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</si>
  <si>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</si>
  <si>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</si>
  <si>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</si>
  <si>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</si>
  <si>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</si>
  <si>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</si>
  <si>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</si>
  <si>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</si>
  <si>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</si>
  <si>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</si>
  <si>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</si>
  <si>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</si>
  <si>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</si>
  <si>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</si>
  <si>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</si>
  <si>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</si>
  <si>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</si>
  <si>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</si>
  <si>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</si>
  <si>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</si>
  <si>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</si>
  <si>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</si>
  <si>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</si>
  <si>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</si>
  <si>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</si>
  <si>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</si>
  <si>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</si>
  <si>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</si>
  <si>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</si>
  <si>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</si>
  <si>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</si>
  <si>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</si>
  <si>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</si>
  <si>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</si>
  <si>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</si>
  <si>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</si>
  <si>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</si>
  <si>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</si>
  <si>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</si>
  <si>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</si>
  <si>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</si>
  <si>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</si>
  <si>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</si>
  <si>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</si>
  <si>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</si>
  <si>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</si>
  <si>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</si>
  <si>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</si>
  <si>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</si>
  <si>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</si>
  <si>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</si>
  <si>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</si>
  <si>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</si>
  <si>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</si>
  <si>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</si>
  <si>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</si>
  <si>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</si>
  <si>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</si>
  <si>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</si>
  <si>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</si>
  <si>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</si>
  <si>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</si>
  <si>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</si>
  <si>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</si>
  <si>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</si>
  <si>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</si>
  <si>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</si>
  <si>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</si>
  <si>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</si>
  <si>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</si>
  <si>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</si>
  <si>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</si>
  <si>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</si>
  <si>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</si>
  <si>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</si>
  <si>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</si>
  <si>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</si>
  <si>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</si>
  <si>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</si>
  <si>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</si>
  <si>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</si>
  <si>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</si>
  <si>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</si>
  <si>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</si>
  <si>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</si>
  <si>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</si>
  <si>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</si>
  <si>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</si>
  <si>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</si>
  <si>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</si>
  <si>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</si>
  <si>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</si>
  <si>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</si>
  <si>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</si>
  <si>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</si>
  <si>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</si>
  <si>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</si>
  <si>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</si>
  <si>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</si>
  <si>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</si>
  <si>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</si>
  <si>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</si>
  <si>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</si>
  <si>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</si>
  <si>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</si>
  <si>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</si>
  <si>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</si>
  <si>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</si>
  <si>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</si>
  <si>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</si>
  <si>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</si>
  <si>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</si>
  <si>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</si>
  <si>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</si>
  <si>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</si>
  <si>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</si>
  <si>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</si>
  <si>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</si>
  <si>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</si>
  <si>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</si>
  <si>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</si>
  <si>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</si>
  <si>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</si>
  <si>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</si>
  <si>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</si>
  <si>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</si>
  <si>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</si>
  <si>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</si>
  <si>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</si>
  <si>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</si>
  <si>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</si>
  <si>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</si>
  <si>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</si>
  <si>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</si>
  <si>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</si>
  <si>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</si>
  <si>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</si>
  <si>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</si>
  <si>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</si>
  <si>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</si>
  <si>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</si>
  <si>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</si>
  <si>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</si>
  <si>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</si>
  <si>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</si>
  <si>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</si>
  <si>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</si>
  <si>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</si>
  <si>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</si>
  <si>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</si>
  <si>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</si>
  <si>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</si>
  <si>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</si>
  <si>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</si>
  <si>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</si>
  <si>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</si>
  <si>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</si>
  <si>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</si>
  <si>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</si>
  <si>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</si>
  <si>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</si>
  <si>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</si>
  <si>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</si>
  <si>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</si>
  <si>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</si>
  <si>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</si>
  <si>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</si>
  <si>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</si>
  <si>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</si>
  <si>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</si>
  <si>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</si>
  <si>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</si>
  <si>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</si>
  <si>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</si>
  <si>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</si>
  <si>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</si>
  <si>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</si>
  <si>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</si>
  <si>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</si>
  <si>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</si>
  <si>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</si>
  <si>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</si>
  <si>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</si>
  <si>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</si>
  <si>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</si>
  <si>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</si>
  <si>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</si>
  <si>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</si>
  <si>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</si>
  <si>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</si>
  <si>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</si>
  <si>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</si>
  <si>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</si>
  <si>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</si>
  <si>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</si>
  <si>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</si>
  <si>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</si>
  <si>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</si>
  <si>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</si>
  <si>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</si>
  <si>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</si>
  <si>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</si>
  <si>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</si>
  <si>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</si>
  <si>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</si>
  <si>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</si>
  <si>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</si>
  <si>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</si>
  <si>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</si>
  <si>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</si>
  <si>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</si>
  <si>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</si>
  <si>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</si>
  <si>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</si>
  <si>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</si>
  <si>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</si>
  <si>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</si>
  <si>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</si>
  <si>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</si>
  <si>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</si>
  <si>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</si>
  <si>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</si>
  <si>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</si>
  <si>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</si>
  <si>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</si>
  <si>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</si>
  <si>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</si>
  <si>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</si>
  <si>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</si>
  <si>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</si>
  <si>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</si>
  <si>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</si>
  <si>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</si>
  <si>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</si>
  <si>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</si>
  <si>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</si>
  <si>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</si>
  <si>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</si>
  <si>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</si>
  <si>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</si>
  <si>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</si>
  <si>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</si>
  <si>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</si>
  <si>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</si>
  <si>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</si>
  <si>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</si>
  <si>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</si>
  <si>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</si>
  <si>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</si>
  <si>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</si>
  <si>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</si>
  <si>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</si>
  <si>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</si>
  <si>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</si>
  <si>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</si>
  <si>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</si>
  <si>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</si>
  <si>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</si>
  <si>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</si>
  <si>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</si>
  <si>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</si>
  <si>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</si>
  <si>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</si>
  <si>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</si>
  <si>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</si>
  <si>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</si>
  <si>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</si>
  <si>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</si>
  <si>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</si>
  <si>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</si>
  <si>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</si>
  <si>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</si>
  <si>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</si>
  <si>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</si>
  <si>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</si>
  <si>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</si>
  <si>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</si>
  <si>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</si>
  <si>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</si>
  <si>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</si>
  <si>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</si>
  <si>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</si>
  <si>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</si>
  <si>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</si>
  <si>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</si>
  <si>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</si>
  <si>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</si>
  <si>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</si>
  <si>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</si>
  <si>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</si>
  <si>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</si>
  <si>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</si>
  <si>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</si>
  <si>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</si>
  <si>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</si>
  <si>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</si>
  <si>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</si>
  <si>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</si>
  <si>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</si>
  <si>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</si>
  <si>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</si>
  <si>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</si>
  <si>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</si>
  <si>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</si>
  <si>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</si>
  <si>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</si>
  <si>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</si>
  <si>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</si>
  <si>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</si>
  <si>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</si>
  <si>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</si>
  <si>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</si>
  <si>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</si>
  <si>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</si>
  <si>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</si>
  <si>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</si>
  <si>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</si>
  <si>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</si>
  <si>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</si>
  <si>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</si>
  <si>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</si>
  <si>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</si>
  <si>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</si>
  <si>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</si>
  <si>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</si>
  <si>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</si>
  <si>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</si>
  <si>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</si>
  <si>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</si>
  <si>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</si>
  <si>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</si>
  <si>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</si>
  <si>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</si>
  <si>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</si>
  <si>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</si>
  <si>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</si>
  <si>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</si>
  <si>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</si>
  <si>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</si>
  <si>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</si>
  <si>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</si>
  <si>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</si>
  <si>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</si>
  <si>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</si>
  <si>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</si>
  <si>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</si>
  <si>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</si>
  <si>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</si>
  <si>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</si>
  <si>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</si>
  <si>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</si>
  <si>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</si>
  <si>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</si>
  <si>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</si>
  <si>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</si>
  <si>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</si>
  <si>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</si>
  <si>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</si>
  <si>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</si>
  <si>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</si>
  <si>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</si>
  <si>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</si>
  <si>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</si>
  <si>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</si>
  <si>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</si>
  <si>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</si>
  <si>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</si>
  <si>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</si>
  <si>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</si>
  <si>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</si>
  <si>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</si>
  <si>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</si>
  <si>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</si>
  <si>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</si>
  <si>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</si>
  <si>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</si>
  <si>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</si>
  <si>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</si>
  <si>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</si>
  <si>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</si>
  <si>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</si>
  <si>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</si>
  <si>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</si>
  <si>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</si>
  <si>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</si>
  <si>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</si>
  <si>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</si>
  <si>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</si>
  <si>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</si>
  <si>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</si>
  <si>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</si>
  <si>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</si>
  <si>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</si>
  <si>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</si>
  <si>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</si>
  <si>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</si>
  <si>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</si>
  <si>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</si>
  <si>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</si>
  <si>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</si>
  <si>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</si>
  <si>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</si>
  <si>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</si>
  <si>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</si>
  <si>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</si>
  <si>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</si>
  <si>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</si>
  <si>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</si>
  <si>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</si>
  <si>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</si>
  <si>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</si>
  <si>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</si>
  <si>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</si>
  <si>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</si>
  <si>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</si>
  <si>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</si>
  <si>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</si>
  <si>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</si>
  <si>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</si>
  <si>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</si>
  <si>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</si>
  <si>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</si>
  <si>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</si>
  <si>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</si>
  <si>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</si>
  <si>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</si>
  <si>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</si>
  <si>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</si>
  <si>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</si>
  <si>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</si>
  <si>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</si>
  <si>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</si>
  <si>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</si>
  <si>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</si>
  <si>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</si>
  <si>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</si>
  <si>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</si>
  <si>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</si>
  <si>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</si>
  <si>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</si>
  <si>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</si>
  <si>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</si>
  <si>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</si>
  <si>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</si>
  <si>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</si>
  <si>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</si>
  <si>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</si>
  <si>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</si>
  <si>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</si>
  <si>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</si>
  <si>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</si>
  <si>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</si>
  <si>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</si>
  <si>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</si>
  <si>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</si>
  <si>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</si>
  <si>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</si>
  <si>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</si>
  <si>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</si>
  <si>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</si>
  <si>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</si>
  <si>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</si>
  <si>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</si>
  <si>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</si>
  <si>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</si>
  <si>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</si>
  <si>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</si>
  <si>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</si>
  <si>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</si>
  <si>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</si>
  <si>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</si>
  <si>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</si>
  <si>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</si>
  <si>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</si>
  <si>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</si>
  <si>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</si>
  <si>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</si>
  <si>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</si>
  <si>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</si>
  <si>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</si>
  <si>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</si>
  <si>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</si>
  <si>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</si>
  <si>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</si>
  <si>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</si>
  <si>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</si>
  <si>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</si>
  <si>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</si>
  <si>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</si>
  <si>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</si>
  <si>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</si>
  <si>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</si>
  <si>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</si>
  <si>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</si>
  <si>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</si>
  <si>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</si>
  <si>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</si>
  <si>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</si>
  <si>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</si>
  <si>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</si>
  <si>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</si>
  <si>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</si>
  <si>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</si>
  <si>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</si>
  <si>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</si>
  <si>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</si>
  <si>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</si>
  <si>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</si>
  <si>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</si>
  <si>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</si>
  <si>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</si>
  <si>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</si>
  <si>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</si>
  <si>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</si>
  <si>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</si>
  <si>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</si>
  <si>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</si>
  <si>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</si>
  <si>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</si>
  <si>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</si>
  <si>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</si>
  <si>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</si>
  <si>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</si>
  <si>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</si>
  <si>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</si>
  <si>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</si>
  <si>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</si>
  <si>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</si>
  <si>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</si>
  <si>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</si>
  <si>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</si>
  <si>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</si>
  <si>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</si>
  <si>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</si>
  <si>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</si>
  <si>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</si>
  <si>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</si>
  <si>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</si>
  <si>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</si>
  <si>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</si>
  <si>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</si>
  <si>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</si>
  <si>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</si>
  <si>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</si>
  <si>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</si>
  <si>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</si>
  <si>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</si>
  <si>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</si>
  <si>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</si>
  <si>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</si>
  <si>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</si>
  <si>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</si>
  <si>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</si>
  <si>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</si>
  <si>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</si>
  <si>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</si>
  <si>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</si>
  <si>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</si>
  <si>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</si>
  <si>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</si>
  <si>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</si>
  <si>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</si>
  <si>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</si>
  <si>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</si>
  <si>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</si>
  <si>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</si>
  <si>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</si>
  <si>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</si>
  <si>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</si>
  <si>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</si>
  <si>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</si>
  <si>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</si>
  <si>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</si>
  <si>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</si>
  <si>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</si>
  <si>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</si>
  <si>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</si>
  <si>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</si>
  <si>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</si>
  <si>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</si>
  <si>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</si>
  <si>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</si>
  <si>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</si>
  <si>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</si>
  <si>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</si>
  <si>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</si>
  <si>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</si>
  <si>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</si>
  <si>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</si>
  <si>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</si>
  <si>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</si>
  <si>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</si>
  <si>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</si>
  <si>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</si>
  <si>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</si>
  <si>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</si>
  <si>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</si>
  <si>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</si>
  <si>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</si>
  <si>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</si>
  <si>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</si>
  <si>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</si>
  <si>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</si>
  <si>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</si>
  <si>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</si>
  <si>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</si>
  <si>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</si>
  <si>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</si>
  <si>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</si>
  <si>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</si>
  <si>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</si>
  <si>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</si>
  <si>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</si>
  <si>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</si>
  <si>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</si>
  <si>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</si>
  <si>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</si>
  <si>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</si>
  <si>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</si>
  <si>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</si>
  <si>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</si>
  <si>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</si>
  <si>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</si>
  <si>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</si>
  <si>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</si>
  <si>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</si>
  <si>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</si>
  <si>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</si>
  <si>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</si>
  <si>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</si>
  <si>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</si>
  <si>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</si>
  <si>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</si>
  <si>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</si>
  <si>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</si>
  <si>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</si>
  <si>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</si>
  <si>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</si>
  <si>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</si>
  <si>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</si>
  <si>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</si>
  <si>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</si>
  <si>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</si>
  <si>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</si>
  <si>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</si>
  <si>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</si>
  <si>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</si>
  <si>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</si>
  <si>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</si>
  <si>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</si>
  <si>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</si>
  <si>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</si>
  <si>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</si>
  <si>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</si>
  <si>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</si>
  <si>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</si>
  <si>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</si>
  <si>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</si>
  <si>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</si>
  <si>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</si>
  <si>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</si>
  <si>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</si>
  <si>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</si>
  <si>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</si>
  <si>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</si>
  <si>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</si>
  <si>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</si>
  <si>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</si>
  <si>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</si>
  <si>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</si>
  <si>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</si>
  <si>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</si>
  <si>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</si>
  <si>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</si>
  <si>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</si>
  <si>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</si>
  <si>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</si>
  <si>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</si>
  <si>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</si>
  <si>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</si>
  <si>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</si>
  <si>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</si>
  <si>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</si>
  <si>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</si>
  <si>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</si>
  <si>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</si>
  <si>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</si>
  <si>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</si>
  <si>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</si>
  <si>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</si>
  <si>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</si>
  <si>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</si>
  <si>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</si>
  <si>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</si>
  <si>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</si>
  <si>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</si>
  <si>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</si>
  <si>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</si>
  <si>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</si>
  <si>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</si>
  <si>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</si>
  <si>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</si>
  <si>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</si>
  <si>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</si>
  <si>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</si>
  <si>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</si>
  <si>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</si>
  <si>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</si>
  <si>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</si>
  <si>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</si>
  <si>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</si>
  <si>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</si>
  <si>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</si>
  <si>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</si>
  <si>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</si>
  <si>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</si>
  <si>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</si>
  <si>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</si>
  <si>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</si>
  <si>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</si>
  <si>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</si>
  <si>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</si>
  <si>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</si>
  <si>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</si>
  <si>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</si>
  <si>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</si>
  <si>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</si>
  <si>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</si>
  <si>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</si>
  <si>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</si>
  <si>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</si>
  <si>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</si>
  <si>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</si>
  <si>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</si>
  <si>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</si>
  <si>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</si>
  <si>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</si>
  <si>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</si>
  <si>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</si>
  <si>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</si>
  <si>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</si>
  <si>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</si>
  <si>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</si>
  <si>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</si>
  <si>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</si>
  <si>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</si>
  <si>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</si>
  <si>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</si>
  <si>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</si>
  <si>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</si>
  <si>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</si>
  <si>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</si>
  <si>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</si>
  <si>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</si>
  <si>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</si>
  <si>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</si>
  <si>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</si>
  <si>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</si>
  <si>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</si>
  <si>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</si>
  <si>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</si>
  <si>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</si>
  <si>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</si>
  <si>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</si>
  <si>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</si>
  <si>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</si>
  <si>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</si>
  <si>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</si>
  <si>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</si>
  <si>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</si>
  <si>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</si>
  <si>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</si>
  <si>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</si>
  <si>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</si>
  <si>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</si>
  <si>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</si>
  <si>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</si>
  <si>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</si>
  <si>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</si>
  <si>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</si>
  <si>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</si>
  <si>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</si>
  <si>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</si>
  <si>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</si>
  <si>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</si>
  <si>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</si>
  <si>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</si>
  <si>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</si>
  <si>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</si>
  <si>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</si>
  <si>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</si>
  <si>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</si>
  <si>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</si>
  <si>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</si>
  <si>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</si>
  <si>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</si>
  <si>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</si>
  <si>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</si>
  <si>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</si>
  <si>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</si>
  <si>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</si>
  <si>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</si>
  <si>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</si>
  <si>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</si>
  <si>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</si>
  <si>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</si>
  <si>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</si>
  <si>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</si>
  <si>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</si>
  <si>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</si>
  <si>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</si>
  <si>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</si>
  <si>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</si>
  <si>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</si>
  <si>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</si>
  <si>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</si>
  <si>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</si>
  <si>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</si>
  <si>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</si>
  <si>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</si>
  <si>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</si>
  <si>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</si>
  <si>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</si>
  <si>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</si>
  <si>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</si>
  <si>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</si>
  <si>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</si>
  <si>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</si>
  <si>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</si>
  <si>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</si>
  <si>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</si>
  <si>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</si>
  <si>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</si>
  <si>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</si>
  <si>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</si>
  <si>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</si>
  <si>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</si>
  <si>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</si>
  <si>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</si>
  <si>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</si>
  <si>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</si>
  <si>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</si>
  <si>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</si>
  <si>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</si>
  <si>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</si>
  <si>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</si>
  <si>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</si>
  <si>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</si>
  <si>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</si>
  <si>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</si>
  <si>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</si>
  <si>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</si>
  <si>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</si>
  <si>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</si>
  <si>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</si>
  <si>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</si>
  <si>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</si>
  <si>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</si>
  <si>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</si>
  <si>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</si>
  <si>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</si>
  <si>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</si>
  <si>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</si>
  <si>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</si>
  <si>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</si>
  <si>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</si>
  <si>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</si>
  <si>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</si>
  <si>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</si>
  <si>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</si>
  <si>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</si>
  <si>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</si>
  <si>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</si>
  <si>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</si>
  <si>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</si>
  <si>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</si>
  <si>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</si>
  <si>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</si>
  <si>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</si>
  <si>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</si>
  <si>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</si>
  <si>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</si>
  <si>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</si>
  <si>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</si>
  <si>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</si>
  <si>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</si>
  <si>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</si>
  <si>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</si>
  <si>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</si>
  <si>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</si>
  <si>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</si>
  <si>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</si>
  <si>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</si>
  <si>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</si>
  <si>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</si>
  <si>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</si>
  <si>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</si>
  <si>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</si>
  <si>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</si>
  <si>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</si>
  <si>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</si>
  <si>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</si>
  <si>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</si>
  <si>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</si>
  <si>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</si>
  <si>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</si>
  <si>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</si>
  <si>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</si>
  <si>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</si>
  <si>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</si>
  <si>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</si>
  <si>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</si>
  <si>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</si>
  <si>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</si>
  <si>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</si>
  <si>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</si>
  <si>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</si>
  <si>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</si>
  <si>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</si>
  <si>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</si>
  <si>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</si>
  <si>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</si>
  <si>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</si>
  <si>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</si>
  <si>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</si>
  <si>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</si>
  <si>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</si>
  <si>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</si>
  <si>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</si>
  <si>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</si>
  <si>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</si>
  <si>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</si>
  <si>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</si>
  <si>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</si>
  <si>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</si>
  <si>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</si>
  <si>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</si>
  <si>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</si>
  <si>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</si>
  <si>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</si>
  <si>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</si>
  <si>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</si>
  <si>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</si>
  <si>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</si>
  <si>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</si>
  <si>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</si>
  <si>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</si>
  <si>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</si>
  <si>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</si>
  <si>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</si>
  <si>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</si>
  <si>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</si>
  <si>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</si>
  <si>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</si>
  <si>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</si>
  <si>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</si>
  <si>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</si>
  <si>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</si>
  <si>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</si>
  <si>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</si>
  <si>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</si>
  <si>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</si>
  <si>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</si>
  <si>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</si>
  <si>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</si>
  <si>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</si>
  <si>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</si>
  <si>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</si>
  <si>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</si>
  <si>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</si>
  <si>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</si>
  <si>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</si>
  <si>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</si>
  <si>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</si>
  <si>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</si>
  <si>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</si>
  <si>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</si>
  <si>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</si>
  <si>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</si>
  <si>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</si>
  <si>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</si>
  <si>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</si>
  <si>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</si>
  <si>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</si>
  <si>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</si>
  <si>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</si>
  <si>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</si>
  <si>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</si>
  <si>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</si>
  <si>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</si>
  <si>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</si>
  <si>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</si>
  <si>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</si>
  <si>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</si>
  <si>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</si>
  <si>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</si>
  <si>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</si>
  <si>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</si>
  <si>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</si>
  <si>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</si>
  <si>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</si>
  <si>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</si>
  <si>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</si>
  <si>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</si>
  <si>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</si>
  <si>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</si>
  <si>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</si>
  <si>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</si>
  <si>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</si>
  <si>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</si>
  <si>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</si>
  <si>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</si>
  <si>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</si>
  <si>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</si>
  <si>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</si>
  <si>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</si>
  <si>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</si>
  <si>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</si>
  <si>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</si>
  <si>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</si>
  <si>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</si>
  <si>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</si>
  <si>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</si>
  <si>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</si>
  <si>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</si>
  <si>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</si>
  <si>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</si>
  <si>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</si>
  <si>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</si>
  <si>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</si>
  <si>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</si>
  <si>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</si>
  <si>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</si>
  <si>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</si>
  <si>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</si>
  <si>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</si>
  <si>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</si>
  <si>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</si>
  <si>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</si>
  <si>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</si>
  <si>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</si>
  <si>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</si>
  <si>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</si>
  <si>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</si>
  <si>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</si>
  <si>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</si>
  <si>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</si>
  <si>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</si>
  <si>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</si>
  <si>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</si>
  <si>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</si>
  <si>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</si>
  <si>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</si>
  <si>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</si>
  <si>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</si>
  <si>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</si>
  <si>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</si>
  <si>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</si>
  <si>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</si>
  <si>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</si>
  <si>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</si>
  <si>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</si>
  <si>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</si>
  <si>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</si>
  <si>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</si>
  <si>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</si>
  <si>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</si>
  <si>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</si>
  <si>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</si>
  <si>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</si>
  <si>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</si>
  <si>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</si>
  <si>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</si>
  <si>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</si>
  <si>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</si>
  <si>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</si>
  <si>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</si>
  <si>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</si>
  <si>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</si>
  <si>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</si>
  <si>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</si>
  <si>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</si>
  <si>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</si>
  <si>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</si>
  <si>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</si>
  <si>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</si>
  <si>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</si>
  <si>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</si>
  <si>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</si>
  <si>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</si>
  <si>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</si>
  <si>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</si>
  <si>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</si>
  <si>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</si>
  <si>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</si>
  <si>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</si>
  <si>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</si>
  <si>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</si>
  <si>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</si>
  <si>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</si>
  <si>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</si>
  <si>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</si>
  <si>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</si>
  <si>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</si>
  <si>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</si>
  <si>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</si>
  <si>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</si>
  <si>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</si>
  <si>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</si>
  <si>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</si>
  <si>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</si>
  <si>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</si>
  <si>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</si>
  <si>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</si>
  <si>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</si>
  <si>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</si>
  <si>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</si>
  <si>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</si>
  <si>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</si>
  <si>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</si>
  <si>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</si>
  <si>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</si>
  <si>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</si>
  <si>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</si>
  <si>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</si>
  <si>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</si>
  <si>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</si>
  <si>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</si>
  <si>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</si>
  <si>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</si>
  <si>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</si>
  <si>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</si>
  <si>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</si>
  <si>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</si>
  <si>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</si>
  <si>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</si>
  <si>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</si>
  <si>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</si>
  <si>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</si>
  <si>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</si>
  <si>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</si>
  <si>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</si>
  <si>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</si>
  <si>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</si>
  <si>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</si>
  <si>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</si>
  <si>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</si>
  <si>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</si>
  <si>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</si>
  <si>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</si>
  <si>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</si>
  <si>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</si>
  <si>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</si>
  <si>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</si>
  <si>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</si>
  <si>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</si>
  <si>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</si>
  <si>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</si>
  <si>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</si>
  <si>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</si>
  <si>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</si>
  <si>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</si>
  <si>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</si>
  <si>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</si>
  <si>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</si>
  <si>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</si>
  <si>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</si>
  <si>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</si>
  <si>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</si>
  <si>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</si>
  <si>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</si>
  <si>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</si>
  <si>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</si>
  <si>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</si>
  <si>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</si>
  <si>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</si>
  <si>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</si>
  <si>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</si>
  <si>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</si>
  <si>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</si>
  <si>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</si>
  <si>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</si>
  <si>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</si>
  <si>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</si>
  <si>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</si>
  <si>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</si>
  <si>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</si>
  <si>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</si>
  <si>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</si>
  <si>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</si>
  <si>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</si>
  <si>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</si>
  <si>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</si>
  <si>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</si>
  <si>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</si>
  <si>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</si>
  <si>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</si>
  <si>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</si>
  <si>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</si>
  <si>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</si>
  <si>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</si>
  <si>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</si>
  <si>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</si>
  <si>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</si>
  <si>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</si>
  <si>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</si>
  <si>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</si>
  <si>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</si>
  <si>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</si>
  <si>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</si>
  <si>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</si>
  <si>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</si>
  <si>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</si>
  <si>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</si>
  <si>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</si>
  <si>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</si>
  <si>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</si>
  <si>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</si>
  <si>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</si>
  <si>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</si>
  <si>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</si>
  <si>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</si>
  <si>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</si>
  <si>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</si>
  <si>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</si>
  <si>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</si>
  <si>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</si>
  <si>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</si>
  <si>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</si>
  <si>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</si>
  <si>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</si>
  <si>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</si>
  <si>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</si>
  <si>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</si>
  <si>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</si>
  <si>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</si>
  <si>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</si>
  <si>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</si>
  <si>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</si>
  <si>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</si>
  <si>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</si>
  <si>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</si>
  <si>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</si>
  <si>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</si>
  <si>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</si>
  <si>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</si>
  <si>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</si>
  <si>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</si>
  <si>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</si>
  <si>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</si>
  <si>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</si>
  <si>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</si>
  <si>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</si>
  <si>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</si>
  <si>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</si>
  <si>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</si>
  <si>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</si>
  <si>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</si>
  <si>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</si>
  <si>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</si>
  <si>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</si>
  <si>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</si>
  <si>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</si>
  <si>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</si>
  <si>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</si>
  <si>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</si>
  <si>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</si>
  <si>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</si>
  <si>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</si>
  <si>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</si>
  <si>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</si>
  <si>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</si>
  <si>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</si>
  <si>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</si>
  <si>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</si>
  <si>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</si>
  <si>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</si>
  <si>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</si>
  <si>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</si>
  <si>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</si>
  <si>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</si>
  <si>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</si>
  <si>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</si>
  <si>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</si>
  <si>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</si>
  <si>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</si>
  <si>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</si>
  <si>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</si>
  <si>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</si>
  <si>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</si>
  <si>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</si>
  <si>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</si>
  <si>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</si>
  <si>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</si>
  <si>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</si>
  <si>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</si>
  <si>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</si>
  <si>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</si>
  <si>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</si>
  <si>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</si>
  <si>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</si>
  <si>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</si>
  <si>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</si>
  <si>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</si>
  <si>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</si>
  <si>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</si>
  <si>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</si>
  <si>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</si>
  <si>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</si>
  <si>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</si>
  <si>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</si>
  <si>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</si>
  <si>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</si>
  <si>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</si>
  <si>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</si>
  <si>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</si>
  <si>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</si>
  <si>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</si>
  <si>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</si>
  <si>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</si>
  <si>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</si>
  <si>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</si>
  <si>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</si>
  <si>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</si>
  <si>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</si>
  <si>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</si>
  <si>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</si>
  <si>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</si>
  <si>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</si>
  <si>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</si>
  <si>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</si>
  <si>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</si>
  <si>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</si>
  <si>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</si>
  <si>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</si>
  <si>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</si>
  <si>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</si>
  <si>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</si>
  <si>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</si>
  <si>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</si>
  <si>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</si>
  <si>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</si>
  <si>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</si>
  <si>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</si>
  <si>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</si>
  <si>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</si>
  <si>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</si>
  <si>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</si>
  <si>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</si>
  <si>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</si>
  <si>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</si>
  <si>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</si>
  <si>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</si>
  <si>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</si>
  <si>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</si>
  <si>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</si>
  <si>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</si>
  <si>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</si>
  <si>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</si>
  <si>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</si>
  <si>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</si>
  <si>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</si>
  <si>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</si>
  <si>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</si>
  <si>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</si>
  <si>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</si>
  <si>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</si>
  <si>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</si>
  <si>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</si>
  <si>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</si>
  <si>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</si>
  <si>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</si>
  <si>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</si>
  <si>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</si>
  <si>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</si>
  <si>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</si>
  <si>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</si>
  <si>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</si>
  <si>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</si>
  <si>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</si>
  <si>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</si>
  <si>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</si>
  <si>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</si>
  <si>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</si>
  <si>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</si>
  <si>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</si>
  <si>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</si>
  <si>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</si>
  <si>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</si>
  <si>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</si>
  <si>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</si>
  <si>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</si>
  <si>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</si>
  <si>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</si>
  <si>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</si>
  <si>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</si>
  <si>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</si>
  <si>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</si>
  <si>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</si>
  <si>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</si>
  <si>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</si>
  <si>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</si>
  <si>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</si>
  <si>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</si>
  <si>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</si>
  <si>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</si>
  <si>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</si>
  <si>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</si>
  <si>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</si>
  <si>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</si>
  <si>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</si>
  <si>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</si>
  <si>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</si>
  <si>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</si>
  <si>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</si>
  <si>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</si>
  <si>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</si>
  <si>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</si>
  <si>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</si>
  <si>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</si>
  <si>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</si>
  <si>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</si>
  <si>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</si>
  <si>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</si>
  <si>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</si>
  <si>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</si>
  <si>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</si>
  <si>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</si>
  <si>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</si>
  <si>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</si>
  <si>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</si>
  <si>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</si>
  <si>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</si>
  <si>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</si>
  <si>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</si>
  <si>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</si>
  <si>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</si>
  <si>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</si>
  <si>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</si>
  <si>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</si>
  <si>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</si>
  <si>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</si>
  <si>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</si>
  <si>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</si>
  <si>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</si>
  <si>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</si>
  <si>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</si>
  <si>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</si>
  <si>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</si>
  <si>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</si>
  <si>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</si>
  <si>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</si>
  <si>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</si>
  <si>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</si>
  <si>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</si>
  <si>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</si>
  <si>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</si>
  <si>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</si>
  <si>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</si>
  <si>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</si>
  <si>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</si>
  <si>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</si>
  <si>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</si>
  <si>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</si>
  <si>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</si>
  <si>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</si>
  <si>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</si>
  <si>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</si>
  <si>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</si>
  <si>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</si>
  <si>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</si>
  <si>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</si>
  <si>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</si>
  <si>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</si>
  <si>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</si>
  <si>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</si>
  <si>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</si>
  <si>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</si>
  <si>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</si>
  <si>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</si>
  <si>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</si>
  <si>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</si>
  <si>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</si>
  <si>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</si>
  <si>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</si>
  <si>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</si>
  <si>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</si>
  <si>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</si>
  <si>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</si>
  <si>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</si>
  <si>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</si>
  <si>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</si>
  <si>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</si>
  <si>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</si>
  <si>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</si>
  <si>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</si>
  <si>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</si>
  <si>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</si>
  <si>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</si>
  <si>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</si>
  <si>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</si>
  <si>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</si>
  <si>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</si>
  <si>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</si>
  <si>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</si>
  <si>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</si>
  <si>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</si>
  <si>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</si>
  <si>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</si>
  <si>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</si>
  <si>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</si>
  <si>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</si>
  <si>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</si>
  <si>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</si>
  <si>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</si>
  <si>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</si>
  <si>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</si>
  <si>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</si>
  <si>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</si>
  <si>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</si>
  <si>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</si>
  <si>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</si>
  <si>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</si>
  <si>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</si>
  <si>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</si>
  <si>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</si>
  <si>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</si>
  <si>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</si>
  <si>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</si>
  <si>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</si>
  <si>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</si>
  <si>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</si>
  <si>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</si>
  <si>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</si>
  <si>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</si>
  <si>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</si>
  <si>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</si>
  <si>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</si>
  <si>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</si>
  <si>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</si>
  <si>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</si>
  <si>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</si>
  <si>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</si>
  <si>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</si>
  <si>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</si>
  <si>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</si>
  <si>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</si>
  <si>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</si>
  <si>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</si>
  <si>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</si>
  <si>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</si>
  <si>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</si>
  <si>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</si>
  <si>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</si>
  <si>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</si>
  <si>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</si>
  <si>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</si>
  <si>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</si>
  <si>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</si>
  <si>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</si>
  <si>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</si>
  <si>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</si>
  <si>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</si>
  <si>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</si>
  <si>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</si>
  <si>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</si>
  <si>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</si>
  <si>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</si>
  <si>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</si>
  <si>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</si>
  <si>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</si>
  <si>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</si>
  <si>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</si>
  <si>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</si>
  <si>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</si>
  <si>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</si>
  <si>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</si>
  <si>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</si>
  <si>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</si>
  <si>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</si>
  <si>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</si>
  <si>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</si>
  <si>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</si>
  <si>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</si>
  <si>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</si>
  <si>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</si>
  <si>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</si>
  <si>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</si>
  <si>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</si>
  <si>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</si>
  <si>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</si>
  <si>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</si>
  <si>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</si>
  <si>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</si>
  <si>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</si>
  <si>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</si>
  <si>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</si>
  <si>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</si>
  <si>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</si>
  <si>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</si>
  <si>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</si>
  <si>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</si>
  <si>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</si>
  <si>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</si>
  <si>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</si>
  <si>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</si>
  <si>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</si>
  <si>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</si>
  <si>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</si>
  <si>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</si>
  <si>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</si>
  <si>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</si>
  <si>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</si>
  <si>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</si>
  <si>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</si>
  <si>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</si>
  <si>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</si>
  <si>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</si>
  <si>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</si>
  <si>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</si>
  <si>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</si>
  <si>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</si>
  <si>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</si>
  <si>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</si>
  <si>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</si>
  <si>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</si>
  <si>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</si>
  <si>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</si>
  <si>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</si>
  <si>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</si>
  <si>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</si>
  <si>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</si>
  <si>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</si>
  <si>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</si>
  <si>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</si>
  <si>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</si>
  <si>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</si>
  <si>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</si>
  <si>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</si>
  <si>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</si>
  <si>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</si>
  <si>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</si>
  <si>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</si>
  <si>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</si>
  <si>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</si>
  <si>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</si>
  <si>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</si>
  <si>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</si>
  <si>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</si>
  <si>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</si>
  <si>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</si>
  <si>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</si>
  <si>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</si>
  <si>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</si>
  <si>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</si>
  <si>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</si>
  <si>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</si>
  <si>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</si>
  <si>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</si>
  <si>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</si>
  <si>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</si>
  <si>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</si>
  <si>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</si>
  <si>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</si>
  <si>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</si>
  <si>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</si>
  <si>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</si>
  <si>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</si>
  <si>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</si>
  <si>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</si>
  <si>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</si>
  <si>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</si>
  <si>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</si>
  <si>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</si>
  <si>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</si>
  <si>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</si>
  <si>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</si>
  <si>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</si>
  <si>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</si>
  <si>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</si>
  <si>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</si>
  <si>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</si>
  <si>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</si>
  <si>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</si>
  <si>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</si>
  <si>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</si>
  <si>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</si>
  <si>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</si>
  <si>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</si>
  <si>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</si>
  <si>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</si>
  <si>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</si>
  <si>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</si>
  <si>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</si>
  <si>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</si>
  <si>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</si>
  <si>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</si>
  <si>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</si>
  <si>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</si>
  <si>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</si>
  <si>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</si>
  <si>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</si>
  <si>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</si>
  <si>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</si>
  <si>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</si>
  <si>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</si>
  <si>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</si>
  <si>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</si>
  <si>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</si>
  <si>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</si>
  <si>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</si>
  <si>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</si>
  <si>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</si>
  <si>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</si>
  <si>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</si>
  <si>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</si>
  <si>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</si>
  <si>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</si>
  <si>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</si>
  <si>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</si>
  <si>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</si>
  <si>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</si>
  <si>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</si>
  <si>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</si>
  <si>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</si>
  <si>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</si>
  <si>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</si>
  <si>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</si>
  <si>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</si>
  <si>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</si>
  <si>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</si>
  <si>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</si>
  <si>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</si>
  <si>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</si>
  <si>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</si>
  <si>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</si>
  <si>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</si>
  <si>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</si>
  <si>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</si>
  <si>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</si>
  <si>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</si>
  <si>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</si>
  <si>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</si>
  <si>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</si>
  <si>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</si>
  <si>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</si>
  <si>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</si>
  <si>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</si>
  <si>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</si>
  <si>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</si>
  <si>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</si>
  <si>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</si>
  <si>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</si>
  <si>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</si>
  <si>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</si>
  <si>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</si>
  <si>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</si>
  <si>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</si>
  <si>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</si>
  <si>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</si>
  <si>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</si>
  <si>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</si>
  <si>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</si>
  <si>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</si>
  <si>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</si>
  <si>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</si>
  <si>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</si>
  <si>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</si>
  <si>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</si>
  <si>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</si>
  <si>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</si>
  <si>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</si>
  <si>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</si>
  <si>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</si>
  <si>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</si>
  <si>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</si>
  <si>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</si>
  <si>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</si>
  <si>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</si>
  <si>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</si>
  <si>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</si>
  <si>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</si>
  <si>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</si>
  <si>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</si>
  <si>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</si>
  <si>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</si>
  <si>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</si>
  <si>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</si>
  <si>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</si>
  <si>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</si>
  <si>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</si>
  <si>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</si>
  <si>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</si>
  <si>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</si>
  <si>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</si>
  <si>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</si>
  <si>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</si>
  <si>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</si>
  <si>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</si>
  <si>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</si>
  <si>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</si>
  <si>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</si>
  <si>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</si>
  <si>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</si>
  <si>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</si>
  <si>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</si>
  <si>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</si>
  <si>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</si>
  <si>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</si>
  <si>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</si>
  <si>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</si>
  <si>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</si>
  <si>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</si>
  <si>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</si>
  <si>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</si>
  <si>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</si>
  <si>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</si>
  <si>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</si>
  <si>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</si>
  <si>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</si>
  <si>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</si>
  <si>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</si>
  <si>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</si>
  <si>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</si>
  <si>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</si>
  <si>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</si>
  <si>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</si>
  <si>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</si>
  <si>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</si>
  <si>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</si>
  <si>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</si>
  <si>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</si>
  <si>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</si>
  <si>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</si>
  <si>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</si>
  <si>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</si>
  <si>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</si>
  <si>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</si>
  <si>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</si>
  <si>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</si>
  <si>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</si>
  <si>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</si>
  <si>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</si>
  <si>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</si>
  <si>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</si>
  <si>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</si>
  <si>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</si>
  <si>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</si>
  <si>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</si>
  <si>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</si>
  <si>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</si>
  <si>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</si>
  <si>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</si>
  <si>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</si>
  <si>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</si>
  <si>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</si>
  <si>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</si>
  <si>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</si>
  <si>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</si>
  <si>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</si>
  <si>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</si>
  <si>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</si>
  <si>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</si>
  <si>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</si>
  <si>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</si>
  <si>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</si>
  <si>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</si>
  <si>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</si>
  <si>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</si>
  <si>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</si>
  <si>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</si>
  <si>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</si>
  <si>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</si>
  <si>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</si>
  <si>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</si>
  <si>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</si>
  <si>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</si>
  <si>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</si>
  <si>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</si>
  <si>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</si>
  <si>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</si>
  <si>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</si>
  <si>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</si>
  <si>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</si>
  <si>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</si>
  <si>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</si>
  <si>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</si>
  <si>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</si>
  <si>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</si>
  <si>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</si>
  <si>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</si>
  <si>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</si>
  <si>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</si>
  <si>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</si>
  <si>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</si>
  <si>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</si>
  <si>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</si>
  <si>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</si>
  <si>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</si>
  <si>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</si>
  <si>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</si>
  <si>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</si>
  <si>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</si>
  <si>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</si>
  <si>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</si>
  <si>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</si>
  <si>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</si>
  <si>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</si>
  <si>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</si>
  <si>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</si>
  <si>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</si>
  <si>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</si>
  <si>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</si>
  <si>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</si>
  <si>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</si>
  <si>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</si>
  <si>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</si>
  <si>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</si>
  <si>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</si>
  <si>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</si>
  <si>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</si>
  <si>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</si>
  <si>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</si>
  <si>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</si>
  <si>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</si>
  <si>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</si>
  <si>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</si>
  <si>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</si>
  <si>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</si>
  <si>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</si>
  <si>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</si>
  <si>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</si>
  <si>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</si>
  <si>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</si>
  <si>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</si>
  <si>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</si>
  <si>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</si>
  <si>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</si>
  <si>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</si>
  <si>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</si>
  <si>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</si>
  <si>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</si>
  <si>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</si>
  <si>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</si>
  <si>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</si>
  <si>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</si>
  <si>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</si>
  <si>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</si>
  <si>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</si>
  <si>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</si>
  <si>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</si>
  <si>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</si>
  <si>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</si>
  <si>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</si>
  <si>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</si>
  <si>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</si>
  <si>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</si>
  <si>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</si>
  <si>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</si>
  <si>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</si>
  <si>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</si>
  <si>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</si>
  <si>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</si>
  <si>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</si>
  <si>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</si>
  <si>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</si>
  <si>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</si>
  <si>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</si>
  <si>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</si>
  <si>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</si>
  <si>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</si>
  <si>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</si>
  <si>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</si>
  <si>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</si>
  <si>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</si>
  <si>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</si>
  <si>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</si>
  <si>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</si>
  <si>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</si>
  <si>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</si>
  <si>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</si>
  <si>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</si>
  <si>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</si>
  <si>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</si>
  <si>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</si>
  <si>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</si>
  <si>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</si>
  <si>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</si>
  <si>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</si>
  <si>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</si>
  <si>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</si>
  <si>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</si>
  <si>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</si>
  <si>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</si>
  <si>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</si>
  <si>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</si>
  <si>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</si>
  <si>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</si>
  <si>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</si>
  <si>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</si>
  <si>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</si>
  <si>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</si>
  <si>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</si>
  <si>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</si>
  <si>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</si>
  <si>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</si>
  <si>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</si>
  <si>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</si>
  <si>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</si>
  <si>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</si>
  <si>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</si>
  <si>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</si>
  <si>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</si>
  <si>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</si>
  <si>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</si>
  <si>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</si>
  <si>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</si>
  <si>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</si>
  <si>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</si>
  <si>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</si>
  <si>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</si>
  <si>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</si>
  <si>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</si>
  <si>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</si>
  <si>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</si>
  <si>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</si>
  <si>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</si>
  <si>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</si>
  <si>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</si>
  <si>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</si>
  <si>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</si>
  <si>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</si>
  <si>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</si>
  <si>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</si>
  <si>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</si>
  <si>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</si>
  <si>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</si>
  <si>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</si>
  <si>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</si>
  <si>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</si>
  <si>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</si>
  <si>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</si>
  <si>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</si>
  <si>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</si>
  <si>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</si>
  <si>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</si>
  <si>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</si>
  <si>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</si>
  <si>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</si>
  <si>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</si>
  <si>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</si>
  <si>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</si>
  <si>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</si>
  <si>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</si>
  <si>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</si>
  <si>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</si>
  <si>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</si>
  <si>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</si>
  <si>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</si>
  <si>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</si>
  <si>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</si>
  <si>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</si>
  <si>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</si>
  <si>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</si>
  <si>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</si>
  <si>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</si>
  <si>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</si>
  <si>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</si>
  <si>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</si>
  <si>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</si>
  <si>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</si>
  <si>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</si>
  <si>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</si>
  <si>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</si>
  <si>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</si>
  <si>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</si>
  <si>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</si>
  <si>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</si>
  <si>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</si>
  <si>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</si>
  <si>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</si>
  <si>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</si>
  <si>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</si>
  <si>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</si>
  <si>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</si>
  <si>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</si>
  <si>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</si>
  <si>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</si>
  <si>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</si>
  <si>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</si>
  <si>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</si>
  <si>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</si>
  <si>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</si>
  <si>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</si>
  <si>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</si>
  <si>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</si>
  <si>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</si>
  <si>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</si>
  <si>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</si>
  <si>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</si>
  <si>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</si>
  <si>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</si>
  <si>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</si>
  <si>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</si>
  <si>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</si>
  <si>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</si>
  <si>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</si>
  <si>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</si>
  <si>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</si>
  <si>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</si>
  <si>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</si>
  <si>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</si>
  <si>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</si>
  <si>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</si>
  <si>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</si>
  <si>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</si>
  <si>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</si>
  <si>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</si>
  <si>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</si>
  <si>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</si>
  <si>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</si>
  <si>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</si>
  <si>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</si>
  <si>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</si>
  <si>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</si>
  <si>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</si>
  <si>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</si>
  <si>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</si>
  <si>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</si>
  <si>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</si>
  <si>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</si>
  <si>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</si>
  <si>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</si>
  <si>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</si>
  <si>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</si>
  <si>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</si>
  <si>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</si>
  <si>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</si>
  <si>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</si>
  <si>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</si>
  <si>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</si>
  <si>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</si>
  <si>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</si>
  <si>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</si>
  <si>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</si>
  <si>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</si>
  <si>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</si>
  <si>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</si>
  <si>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</si>
  <si>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</si>
  <si>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</si>
  <si>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</si>
  <si>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</si>
  <si>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</si>
  <si>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</si>
  <si>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</si>
  <si>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</si>
  <si>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</si>
  <si>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</si>
  <si>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</si>
  <si>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</si>
  <si>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</si>
  <si>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</si>
  <si>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</si>
  <si>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</si>
  <si>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</si>
  <si>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</si>
  <si>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</si>
  <si>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</si>
  <si>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</si>
  <si>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</si>
  <si>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</si>
  <si>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</si>
  <si>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</si>
  <si>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</si>
  <si>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</si>
  <si>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</si>
  <si>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</si>
  <si>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</si>
  <si>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</si>
  <si>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</si>
  <si>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</si>
  <si>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</si>
  <si>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</si>
  <si>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</si>
  <si>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</si>
  <si>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</si>
  <si>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</si>
  <si>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</si>
  <si>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</si>
  <si>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</si>
  <si>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</si>
  <si>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</si>
  <si>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</si>
  <si>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</si>
  <si>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</si>
  <si>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</si>
  <si>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</si>
  <si>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</si>
  <si>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</si>
  <si>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</si>
  <si>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</si>
  <si>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</si>
  <si>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</si>
  <si>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</si>
  <si>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</si>
  <si>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</si>
  <si>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</si>
  <si>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</si>
  <si>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</si>
  <si>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</si>
  <si>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</si>
  <si>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</si>
  <si>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</si>
  <si>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</si>
  <si>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</si>
  <si>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</si>
  <si>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</si>
  <si>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</si>
  <si>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</si>
  <si>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</si>
  <si>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</si>
  <si>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</si>
  <si>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</si>
  <si>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</si>
  <si>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</si>
  <si>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</si>
  <si>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</si>
  <si>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</si>
  <si>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</si>
  <si>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</si>
  <si>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</si>
  <si>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</si>
  <si>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</si>
  <si>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</si>
  <si>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</si>
  <si>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</si>
  <si>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</si>
  <si>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</si>
  <si>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</si>
  <si>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</si>
  <si>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</si>
  <si>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</si>
  <si>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</si>
  <si>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</si>
  <si>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</si>
  <si>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</si>
  <si>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</si>
  <si>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</si>
  <si>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</si>
  <si>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</si>
  <si>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</si>
  <si>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</si>
  <si>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</si>
  <si>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</si>
  <si>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</si>
  <si>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</si>
  <si>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</si>
  <si>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</si>
  <si>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</si>
  <si>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</si>
  <si>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</si>
  <si>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</si>
  <si>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</si>
  <si>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</si>
  <si>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</si>
  <si>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</si>
  <si>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</si>
  <si>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</si>
  <si>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</si>
  <si>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</si>
  <si>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</si>
  <si>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</si>
  <si>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</si>
  <si>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</si>
  <si>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</si>
  <si>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</si>
  <si>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</si>
  <si>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</si>
  <si>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</si>
  <si>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</si>
  <si>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</si>
  <si>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</si>
  <si>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</si>
  <si>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</si>
  <si>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</si>
  <si>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</si>
  <si>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</si>
  <si>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</si>
  <si>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</si>
  <si>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</si>
  <si>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</si>
  <si>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</si>
  <si>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</si>
  <si>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</si>
  <si>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</si>
  <si>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</si>
  <si>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</si>
  <si>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</si>
  <si>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</si>
  <si>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</si>
  <si>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</si>
  <si>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</si>
  <si>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</si>
  <si>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</si>
  <si>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</si>
  <si>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</si>
  <si>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</si>
  <si>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</si>
  <si>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</si>
  <si>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</si>
  <si>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</si>
  <si>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</si>
  <si>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</si>
  <si>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</si>
  <si>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</si>
  <si>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</si>
  <si>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</si>
  <si>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</si>
  <si>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</si>
  <si>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</si>
  <si>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</si>
  <si>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</si>
  <si>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</si>
  <si>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</si>
  <si>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</si>
  <si>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</si>
  <si>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</si>
  <si>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</si>
  <si>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</si>
  <si>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</si>
  <si>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</si>
  <si>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</si>
  <si>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</si>
  <si>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</si>
  <si>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</si>
  <si>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</si>
  <si>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</si>
  <si>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</si>
  <si>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</si>
  <si>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</si>
  <si>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</si>
  <si>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</si>
  <si>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</si>
  <si>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</si>
  <si>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</si>
  <si>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</si>
  <si>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</si>
  <si>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</si>
  <si>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</si>
  <si>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</si>
  <si>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</si>
  <si>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</si>
  <si>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</si>
  <si>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</si>
  <si>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</si>
  <si>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</si>
  <si>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</si>
  <si>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</si>
  <si>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</si>
  <si>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</si>
  <si>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</si>
  <si>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</si>
  <si>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</si>
  <si>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</si>
  <si>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</si>
  <si>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</si>
  <si>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</si>
  <si>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</si>
  <si>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</si>
  <si>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</si>
  <si>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</si>
  <si>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</si>
  <si>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</si>
  <si>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</si>
  <si>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</si>
  <si>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</si>
  <si>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</si>
  <si>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</si>
  <si>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</si>
  <si>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</si>
  <si>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</si>
  <si>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</si>
  <si>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</si>
  <si>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</si>
  <si>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</si>
  <si>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</si>
  <si>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</si>
  <si>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</si>
  <si>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</si>
  <si>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</si>
  <si>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</si>
  <si>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</si>
  <si>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</si>
  <si>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</si>
  <si>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</si>
  <si>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</si>
  <si>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</si>
  <si>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</si>
  <si>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</si>
  <si>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</si>
  <si>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</si>
  <si>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</si>
  <si>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</si>
  <si>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</si>
  <si>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</si>
  <si>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</si>
  <si>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</si>
  <si>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</si>
  <si>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</si>
  <si>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</si>
  <si>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</si>
  <si>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</si>
  <si>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</si>
  <si>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</si>
  <si>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</si>
  <si>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</si>
  <si>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</si>
  <si>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</si>
  <si>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</si>
  <si>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</si>
  <si>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</si>
  <si>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</si>
  <si>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</si>
  <si>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</si>
  <si>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</si>
  <si>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</si>
  <si>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</si>
  <si>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</si>
  <si>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</si>
  <si>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</si>
  <si>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</si>
  <si>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</si>
  <si>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</si>
  <si>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</si>
  <si>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</si>
  <si>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</si>
  <si>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</si>
  <si>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</si>
  <si>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</si>
  <si>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</si>
  <si>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</si>
  <si>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</si>
  <si>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</si>
  <si>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</si>
  <si>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</si>
  <si>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</si>
  <si>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</si>
  <si>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</si>
  <si>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</si>
  <si>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</si>
  <si>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</si>
  <si>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</si>
  <si>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</si>
  <si>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</si>
  <si>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</si>
  <si>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</si>
  <si>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</si>
  <si>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</si>
  <si>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</si>
  <si>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</si>
  <si>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</si>
  <si>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</si>
  <si>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</si>
  <si>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</si>
  <si>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</si>
  <si>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</si>
  <si>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</si>
  <si>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</si>
  <si>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</si>
  <si>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</si>
  <si>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</si>
  <si>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</si>
  <si>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</si>
  <si>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</si>
  <si>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</si>
  <si>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</si>
  <si>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</si>
  <si>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</si>
  <si>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</si>
  <si>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</si>
  <si>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</si>
  <si>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</si>
  <si>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</si>
  <si>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</si>
  <si>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</si>
  <si>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</si>
  <si>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</si>
  <si>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</si>
  <si>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</si>
  <si>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</si>
  <si>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</si>
  <si>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</si>
  <si>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</si>
  <si>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</si>
  <si>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</si>
  <si>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</si>
  <si>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</si>
  <si>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</si>
  <si>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</si>
  <si>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</si>
  <si>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</si>
  <si>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</si>
  <si>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</si>
  <si>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</si>
  <si>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</si>
  <si>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</si>
  <si>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</si>
  <si>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</si>
  <si>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</si>
  <si>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</si>
  <si>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</si>
  <si>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</si>
  <si>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</si>
  <si>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</si>
  <si>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</si>
  <si>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</si>
  <si>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</si>
  <si>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</si>
  <si>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</si>
  <si>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</si>
  <si>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</si>
  <si>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</si>
  <si>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</si>
  <si>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</si>
  <si>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</si>
  <si>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</si>
  <si>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</si>
  <si>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</si>
  <si>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</si>
  <si>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</si>
  <si>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</si>
  <si>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</si>
  <si>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</si>
  <si>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</si>
  <si>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</si>
  <si>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</si>
  <si>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</si>
  <si>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</si>
  <si>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</si>
  <si>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</si>
  <si>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</si>
  <si>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</si>
  <si>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</si>
  <si>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</si>
  <si>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</si>
  <si>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</si>
  <si>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</si>
  <si>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</si>
  <si>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</si>
  <si>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</si>
  <si>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</si>
  <si>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</si>
  <si>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</si>
  <si>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</si>
  <si>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</si>
  <si>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</si>
  <si>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</si>
  <si>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</si>
  <si>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</si>
  <si>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</si>
  <si>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</si>
  <si>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</si>
  <si>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</si>
  <si>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</si>
  <si>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</si>
  <si>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</si>
  <si>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</si>
  <si>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</si>
  <si>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</si>
  <si>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</si>
  <si>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</si>
  <si>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</si>
  <si>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</si>
  <si>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</si>
  <si>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</si>
  <si>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</si>
  <si>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</si>
  <si>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</si>
  <si>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</si>
  <si>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</si>
  <si>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</si>
  <si>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</si>
  <si>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</si>
  <si>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</si>
  <si>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</si>
  <si>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</si>
  <si>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</si>
  <si>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</si>
  <si>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</si>
  <si>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</si>
  <si>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</si>
  <si>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</si>
  <si>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</si>
  <si>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</si>
  <si>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</si>
  <si>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</si>
  <si>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</si>
  <si>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</si>
  <si>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</si>
  <si>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</si>
  <si>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</si>
  <si>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</si>
  <si>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</si>
  <si>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</si>
  <si>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</si>
  <si>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</si>
  <si>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</si>
  <si>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</si>
  <si>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</si>
  <si>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</si>
  <si>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</si>
  <si>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</si>
  <si>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</si>
  <si>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</si>
  <si>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</si>
  <si>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</si>
  <si>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</si>
  <si>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</si>
  <si>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</si>
  <si>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</si>
  <si>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</si>
  <si>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</si>
  <si>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</si>
  <si>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</si>
  <si>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</si>
  <si>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</si>
  <si>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</si>
  <si>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</si>
  <si>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</si>
  <si>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</si>
  <si>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</si>
  <si>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</si>
  <si>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</si>
  <si>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</si>
  <si>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</si>
  <si>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</si>
  <si>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</si>
  <si>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</si>
  <si>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</si>
  <si>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</si>
  <si>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</si>
  <si>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</si>
  <si>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</si>
  <si>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</si>
  <si>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</si>
  <si>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</si>
  <si>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</si>
  <si>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</si>
  <si>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</si>
  <si>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</si>
  <si>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</si>
  <si>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</si>
  <si>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</si>
  <si>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</si>
  <si>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</si>
  <si>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</si>
  <si>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</si>
  <si>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</si>
  <si>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</si>
  <si>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</si>
  <si>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</si>
  <si>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</si>
  <si>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</si>
  <si>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</si>
  <si>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</si>
  <si>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</si>
  <si>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</si>
  <si>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</si>
  <si>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</si>
  <si>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</si>
  <si>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</si>
  <si>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</si>
  <si>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</si>
  <si>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</si>
  <si>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</si>
  <si>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</si>
  <si>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</si>
  <si>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</si>
  <si>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</si>
  <si>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</si>
  <si>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</si>
  <si>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</si>
  <si>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</si>
  <si>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</si>
  <si>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</si>
  <si>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</si>
  <si>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</si>
  <si>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</si>
  <si>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</si>
  <si>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</si>
  <si>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</si>
  <si>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</si>
  <si>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</si>
  <si>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</si>
  <si>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</si>
  <si>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</si>
  <si>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</si>
  <si>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</si>
  <si>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</si>
  <si>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</si>
  <si>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</si>
  <si>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</si>
  <si>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</si>
  <si>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</si>
  <si>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</si>
  <si>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</si>
  <si>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</si>
  <si>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</si>
  <si>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</si>
  <si>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</si>
  <si>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</si>
  <si>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</si>
  <si>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</si>
  <si>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</si>
  <si>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</si>
  <si>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</si>
  <si>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</si>
  <si>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</si>
  <si>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</si>
  <si>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</si>
  <si>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</si>
  <si>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</si>
  <si>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</si>
  <si>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</si>
  <si>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</si>
  <si>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</si>
  <si>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</si>
  <si>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</si>
  <si>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</si>
  <si>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</si>
  <si>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</si>
  <si>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</si>
  <si>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</si>
  <si>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</si>
  <si>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</si>
  <si>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</si>
  <si>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</si>
  <si>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</si>
  <si>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</si>
  <si>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</si>
  <si>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</si>
  <si>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</si>
  <si>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</si>
  <si>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</si>
  <si>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</si>
  <si>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</si>
  <si>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</si>
  <si>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</si>
  <si>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</si>
  <si>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</si>
  <si>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</si>
  <si>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</si>
  <si>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</si>
  <si>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</si>
  <si>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</si>
  <si>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</si>
  <si>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</si>
  <si>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</si>
  <si>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</si>
  <si>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</si>
  <si>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</si>
  <si>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</si>
  <si>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</si>
  <si>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</si>
  <si>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</si>
  <si>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</si>
  <si>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</si>
  <si>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</si>
  <si>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</si>
  <si>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</si>
  <si>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</si>
  <si>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</si>
  <si>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</si>
  <si>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</si>
  <si>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</si>
  <si>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</si>
  <si>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</si>
  <si>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</si>
  <si>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</si>
  <si>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</si>
  <si>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</si>
  <si>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</si>
  <si>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</si>
  <si>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</si>
  <si>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</si>
  <si>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</si>
  <si>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</si>
  <si>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</si>
  <si>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</si>
  <si>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</si>
  <si>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</si>
  <si>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</si>
  <si>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</si>
  <si>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</si>
  <si>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</si>
  <si>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</si>
  <si>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</si>
  <si>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</si>
  <si>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</si>
  <si>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</si>
  <si>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</si>
  <si>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</si>
  <si>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</si>
  <si>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</si>
  <si>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</si>
  <si>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</si>
  <si>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</si>
  <si>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</si>
  <si>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</si>
  <si>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</si>
  <si>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</si>
  <si>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</si>
  <si>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</si>
  <si>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</si>
  <si>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</si>
  <si>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</si>
  <si>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</si>
  <si>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</si>
  <si>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</si>
  <si>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</si>
  <si>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</si>
  <si>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</si>
  <si>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</si>
  <si>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</si>
  <si>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</si>
  <si>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</si>
  <si>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</si>
  <si>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</si>
  <si>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</si>
  <si>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</si>
  <si>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</si>
  <si>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</si>
  <si>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</si>
  <si>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</si>
  <si>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</si>
  <si>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</si>
  <si>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</si>
  <si>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</si>
  <si>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</si>
  <si>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</si>
  <si>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</si>
  <si>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</si>
  <si>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</si>
  <si>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</si>
  <si>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</si>
  <si>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</si>
  <si>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</si>
  <si>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</si>
  <si>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</si>
  <si>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</si>
  <si>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</si>
  <si>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</si>
  <si>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</si>
  <si>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</si>
  <si>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</si>
  <si>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</si>
  <si>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</si>
  <si>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</si>
  <si>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</si>
  <si>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</si>
  <si>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</si>
  <si>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</si>
  <si>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</si>
  <si>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</si>
  <si>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</si>
  <si>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</si>
  <si>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</si>
  <si>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</si>
  <si>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</si>
  <si>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</si>
  <si>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</si>
  <si>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</si>
  <si>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</si>
  <si>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</si>
  <si>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</si>
  <si>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</si>
  <si>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</si>
  <si>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</si>
  <si>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</si>
  <si>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</si>
  <si>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</si>
  <si>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</si>
  <si>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</si>
  <si>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</si>
  <si>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</si>
  <si>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</si>
  <si>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</si>
  <si>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</si>
  <si>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</si>
  <si>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</si>
  <si>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</si>
  <si>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</si>
  <si>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</si>
  <si>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</si>
  <si>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</si>
  <si>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</si>
  <si>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</si>
  <si>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</si>
  <si>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</si>
  <si>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</si>
  <si>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</si>
  <si>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</si>
  <si>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</si>
  <si>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</si>
  <si>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</si>
  <si>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</si>
  <si>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</si>
  <si>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</si>
  <si>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</si>
  <si>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</si>
  <si>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</si>
  <si>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</si>
  <si>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</si>
  <si>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</si>
  <si>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</si>
  <si>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</si>
  <si>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</si>
  <si>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</si>
  <si>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</si>
  <si>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</si>
  <si>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</si>
  <si>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</si>
  <si>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</si>
  <si>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</si>
  <si>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</si>
  <si>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</si>
  <si>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</si>
  <si>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</si>
  <si>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</si>
  <si>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</si>
  <si>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</si>
  <si>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</si>
  <si>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</si>
  <si>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</si>
  <si>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</si>
  <si>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</si>
  <si>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</si>
  <si>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</si>
  <si>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</si>
  <si>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</si>
  <si>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</si>
  <si>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</si>
  <si>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</si>
  <si>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</si>
  <si>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</si>
  <si>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</si>
  <si>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</si>
  <si>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</si>
  <si>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</si>
  <si>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</si>
  <si>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</si>
  <si>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</si>
  <si>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</si>
  <si>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</si>
  <si>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</si>
  <si>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</si>
  <si>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</si>
  <si>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</si>
  <si>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</si>
  <si>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</si>
  <si>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</si>
  <si>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</si>
  <si>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</si>
  <si>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</si>
  <si>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</si>
  <si>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</si>
  <si>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</si>
  <si>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</si>
  <si>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</si>
  <si>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</si>
  <si>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</si>
  <si>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</si>
  <si>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</si>
  <si>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</si>
  <si>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</si>
  <si>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</si>
  <si>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</si>
  <si>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</si>
  <si>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</si>
  <si>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</si>
  <si>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</si>
  <si>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</si>
  <si>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</si>
  <si>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</si>
  <si>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</si>
  <si>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</si>
  <si>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</si>
  <si>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</si>
  <si>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</si>
  <si>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</si>
  <si>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</si>
  <si>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</si>
  <si>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</si>
  <si>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</si>
  <si>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</si>
  <si>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</si>
  <si>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</si>
  <si>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</si>
  <si>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</si>
  <si>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</si>
  <si>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</si>
  <si>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</si>
  <si>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</si>
  <si>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</si>
  <si>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</si>
  <si>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</si>
  <si>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</si>
  <si>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</si>
  <si>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</si>
  <si>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</si>
  <si>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</si>
  <si>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</si>
  <si>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</si>
  <si>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</si>
  <si>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</si>
  <si>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</si>
  <si>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</si>
  <si>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</si>
  <si>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</si>
  <si>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</si>
  <si>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</si>
  <si>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</si>
  <si>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</si>
  <si>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</si>
  <si>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</si>
  <si>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</si>
  <si>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</si>
  <si>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</si>
  <si>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</si>
  <si>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</si>
  <si>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</si>
  <si>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</si>
  <si>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</si>
  <si>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</si>
  <si>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</si>
  <si>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</si>
  <si>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</si>
  <si>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</si>
  <si>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</si>
  <si>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</si>
  <si>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</si>
  <si>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</si>
  <si>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</si>
  <si>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</si>
  <si>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</si>
  <si>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</si>
  <si>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</si>
  <si>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</si>
  <si>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</si>
  <si>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</si>
  <si>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</si>
  <si>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</si>
  <si>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</si>
  <si>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</si>
  <si>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</si>
  <si>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</si>
  <si>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</si>
  <si>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</si>
  <si>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</si>
  <si>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</si>
  <si>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</si>
  <si>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</si>
  <si>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</si>
  <si>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</si>
  <si>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</si>
  <si>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</si>
  <si>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</si>
  <si>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</si>
  <si>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</si>
  <si>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</si>
  <si>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</si>
  <si>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</si>
  <si>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</si>
  <si>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</si>
  <si>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</si>
  <si>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</si>
  <si>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</si>
  <si>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</si>
  <si>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</si>
  <si>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</si>
  <si>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</si>
  <si>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</si>
  <si>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</si>
  <si>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</si>
  <si>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</si>
  <si>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</si>
  <si>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</si>
  <si>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</si>
  <si>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</si>
  <si>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</si>
  <si>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</si>
  <si>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</si>
  <si>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</si>
  <si>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</si>
  <si>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</si>
  <si>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</si>
  <si>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</si>
  <si>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</si>
  <si>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</si>
  <si>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</si>
  <si>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</si>
  <si>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</si>
  <si>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</si>
  <si>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</si>
  <si>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</si>
  <si>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</si>
  <si>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</si>
  <si>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</si>
  <si>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</si>
  <si>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</si>
  <si>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</si>
  <si>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</si>
  <si>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</si>
  <si>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</si>
  <si>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</si>
  <si>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</si>
  <si>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</si>
  <si>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</si>
  <si>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</si>
  <si>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</si>
  <si>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</si>
  <si>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</si>
  <si>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</si>
  <si>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</si>
  <si>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</si>
  <si>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</si>
  <si>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</si>
  <si>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</si>
  <si>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</si>
  <si>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</si>
  <si>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</si>
  <si>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</si>
  <si>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</si>
  <si>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</si>
  <si>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</si>
  <si>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</si>
  <si>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</si>
  <si>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</si>
  <si>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</si>
  <si>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</si>
  <si>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</si>
  <si>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</si>
  <si>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</si>
  <si>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</si>
  <si>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</si>
  <si>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</si>
  <si>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</si>
  <si>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</si>
  <si>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</si>
  <si>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</si>
  <si>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</si>
  <si>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</si>
  <si>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</si>
  <si>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</si>
  <si>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</si>
  <si>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</si>
  <si>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</si>
  <si>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</si>
  <si>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</si>
  <si>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</si>
  <si>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</si>
  <si>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</si>
  <si>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</si>
  <si>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</si>
  <si>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</si>
  <si>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</si>
  <si>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</si>
  <si>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</si>
  <si>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</si>
  <si>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</si>
  <si>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</si>
  <si>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</si>
  <si>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</si>
  <si>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</si>
  <si>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</si>
  <si>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</si>
  <si>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</si>
  <si>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</si>
  <si>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</si>
  <si>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</si>
  <si>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</si>
  <si>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</si>
  <si>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</si>
  <si>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</si>
  <si>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</si>
  <si>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</si>
  <si>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</si>
  <si>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</si>
  <si>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</si>
  <si>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</si>
  <si>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</si>
  <si>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</si>
  <si>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</si>
  <si>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</si>
  <si>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</si>
  <si>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</si>
  <si>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</si>
  <si>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</si>
  <si>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</si>
  <si>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</si>
  <si>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</si>
  <si>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</si>
  <si>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</si>
  <si>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</si>
  <si>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</si>
  <si>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</si>
  <si>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</si>
  <si>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</si>
  <si>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</si>
  <si>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</si>
  <si>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</si>
  <si>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</si>
  <si>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</si>
  <si>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</si>
  <si>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</si>
  <si>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</si>
  <si>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</si>
  <si>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</si>
  <si>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</si>
  <si>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</si>
  <si>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</si>
  <si>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</si>
  <si>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</si>
  <si>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</si>
  <si>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</si>
  <si>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</si>
  <si>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</si>
  <si>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</si>
  <si>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</si>
  <si>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</si>
  <si>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</si>
  <si>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</si>
  <si>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</si>
  <si>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</si>
  <si>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</si>
  <si>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</si>
  <si>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</si>
  <si>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</si>
  <si>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</si>
  <si>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</si>
  <si>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</si>
  <si>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</si>
  <si>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</si>
  <si>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</si>
  <si>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</si>
  <si>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</si>
  <si>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</si>
  <si>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</si>
  <si>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</si>
  <si>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</si>
  <si>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</si>
  <si>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</si>
  <si>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</si>
  <si>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</si>
  <si>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</si>
  <si>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</si>
  <si>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</si>
  <si>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</si>
  <si>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</si>
  <si>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</si>
  <si>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</si>
  <si>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</si>
  <si>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</si>
  <si>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</si>
  <si>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</si>
  <si>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</si>
  <si>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</si>
  <si>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</si>
  <si>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</si>
  <si>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</si>
  <si>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</si>
  <si>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</si>
  <si>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</si>
  <si>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</si>
  <si>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</si>
  <si>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</si>
  <si>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</si>
  <si>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</si>
  <si>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</si>
  <si>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</si>
  <si>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</si>
  <si>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</si>
  <si>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</si>
  <si>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</si>
  <si>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</si>
  <si>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</si>
  <si>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</si>
  <si>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</si>
  <si>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</si>
  <si>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</si>
  <si>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</si>
  <si>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</si>
  <si>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</si>
  <si>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</si>
  <si>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</si>
  <si>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</si>
  <si>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</si>
  <si>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</si>
  <si>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</si>
  <si>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</si>
  <si>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</si>
  <si>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</si>
  <si>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</si>
  <si>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</si>
  <si>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</si>
  <si>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</si>
  <si>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</si>
  <si>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</si>
  <si>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</si>
  <si>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</si>
  <si>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</si>
  <si>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</si>
  <si>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</si>
  <si>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</si>
  <si>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</si>
  <si>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</si>
  <si>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</si>
  <si>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</si>
  <si>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</si>
  <si>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</si>
  <si>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</si>
  <si>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</si>
  <si>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</si>
  <si>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</si>
  <si>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</si>
  <si>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</si>
  <si>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</si>
  <si>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</si>
  <si>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</si>
  <si>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</si>
  <si>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</si>
  <si>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</si>
  <si>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</si>
  <si>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</si>
  <si>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</si>
  <si>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</si>
  <si>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</si>
  <si>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</si>
  <si>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</si>
  <si>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</si>
  <si>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</si>
  <si>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</si>
  <si>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</si>
  <si>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</si>
  <si>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</si>
  <si>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</si>
  <si>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</si>
  <si>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</si>
  <si>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</si>
  <si>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</si>
  <si>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</si>
  <si>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</si>
  <si>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</si>
  <si>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</si>
  <si>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</si>
  <si>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</si>
  <si>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</si>
  <si>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</si>
  <si>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</si>
  <si>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</si>
  <si>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</si>
  <si>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</si>
  <si>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</si>
  <si>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</si>
  <si>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</si>
  <si>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</si>
  <si>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</si>
  <si>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</si>
  <si>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</si>
  <si>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</si>
  <si>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</si>
  <si>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</si>
  <si>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</si>
  <si>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</si>
  <si>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</si>
  <si>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</si>
  <si>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</si>
  <si>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</si>
  <si>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</si>
  <si>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</si>
  <si>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</si>
  <si>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</si>
  <si>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</si>
  <si>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</si>
  <si>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</si>
  <si>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</si>
  <si>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</si>
  <si>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</si>
  <si>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</si>
  <si>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</si>
  <si>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</si>
  <si>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</si>
  <si>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</si>
  <si>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</si>
  <si>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</si>
  <si>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</si>
  <si>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</si>
  <si>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</si>
  <si>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</si>
  <si>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</si>
  <si>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</si>
  <si>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</si>
  <si>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</si>
  <si>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</si>
  <si>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</si>
  <si>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</si>
  <si>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</si>
  <si>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</si>
  <si>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</si>
  <si>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</si>
  <si>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</si>
  <si>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</si>
  <si>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</si>
  <si>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</si>
  <si>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</si>
  <si>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</si>
  <si>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</si>
  <si>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</si>
  <si>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</si>
  <si>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</si>
  <si>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</si>
  <si>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</si>
  <si>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</si>
  <si>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</si>
  <si>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</si>
  <si>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</si>
  <si>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</si>
  <si>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</si>
  <si>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</si>
  <si>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</si>
  <si>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</si>
  <si>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</si>
  <si>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</si>
  <si>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</si>
  <si>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</si>
  <si>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</si>
  <si>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</si>
  <si>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</si>
  <si>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</si>
  <si>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</si>
  <si>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</si>
  <si>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</si>
  <si>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</si>
  <si>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</si>
  <si>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</si>
  <si>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</si>
  <si>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</si>
  <si>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</si>
  <si>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</si>
  <si>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</si>
  <si>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</si>
  <si>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</si>
  <si>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</si>
  <si>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</si>
  <si>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</si>
  <si>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</si>
  <si>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</si>
  <si>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</si>
  <si>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</si>
  <si>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</si>
  <si>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</si>
  <si>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</si>
  <si>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</si>
  <si>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</si>
  <si>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</si>
  <si>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</si>
  <si>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</si>
  <si>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</si>
  <si>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</si>
  <si>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</si>
  <si>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</si>
  <si>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</si>
  <si>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</si>
  <si>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</si>
  <si>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</si>
  <si>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</si>
  <si>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</si>
  <si>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</si>
  <si>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</si>
  <si>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</si>
  <si>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</si>
  <si>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</si>
  <si>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</si>
  <si>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</si>
  <si>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</si>
  <si>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</si>
  <si>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</si>
  <si>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</si>
  <si>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</si>
  <si>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</si>
  <si>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</si>
  <si>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</si>
  <si>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</si>
  <si>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</si>
  <si>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</si>
  <si>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</si>
  <si>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</si>
  <si>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</si>
  <si>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</si>
  <si>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</si>
  <si>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</si>
  <si>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</si>
  <si>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</si>
  <si>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</si>
  <si>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</si>
  <si>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</si>
  <si>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</si>
  <si>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</si>
  <si>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</si>
  <si>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</si>
  <si>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</si>
  <si>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</si>
  <si>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</si>
  <si>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</si>
  <si>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</si>
  <si>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</si>
  <si>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</si>
  <si>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</si>
  <si>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</si>
  <si>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</si>
  <si>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</si>
  <si>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</si>
  <si>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</si>
  <si>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</si>
  <si>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</si>
  <si>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</si>
  <si>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</si>
  <si>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</si>
  <si>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</si>
  <si>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</si>
  <si>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</si>
  <si>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</si>
  <si>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</si>
  <si>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</si>
  <si>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</si>
  <si>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</si>
  <si>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</si>
  <si>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</si>
  <si>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</si>
  <si>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</si>
  <si>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</si>
  <si>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</si>
  <si>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</si>
  <si>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</si>
  <si>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</si>
  <si>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</si>
  <si>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</si>
  <si>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</si>
  <si>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</si>
  <si>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</si>
  <si>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</si>
  <si>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</si>
  <si>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</si>
  <si>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</si>
  <si>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</si>
  <si>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</si>
  <si>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</si>
  <si>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</si>
  <si>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</si>
  <si>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</si>
  <si>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</si>
  <si>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</si>
  <si>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</si>
  <si>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</si>
  <si>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</si>
  <si>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</si>
  <si>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</si>
  <si>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</si>
  <si>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</si>
  <si>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</si>
  <si>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</si>
  <si>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</si>
  <si>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</si>
  <si>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</si>
  <si>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</si>
  <si>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</si>
  <si>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</si>
  <si>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</si>
  <si>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</si>
  <si>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</si>
  <si>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</si>
  <si>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</si>
  <si>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</si>
  <si>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</si>
  <si>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</si>
  <si>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</si>
  <si>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</si>
  <si>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</si>
  <si>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</si>
  <si>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</si>
  <si>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</si>
  <si>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</si>
  <si>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</si>
  <si>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</si>
  <si>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</si>
  <si>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</si>
  <si>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</si>
  <si>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</si>
  <si>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</si>
  <si>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</si>
  <si>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</si>
  <si>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</si>
  <si>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</si>
  <si>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</si>
  <si>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</si>
  <si>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</si>
  <si>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</si>
  <si>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</si>
  <si>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</si>
  <si>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</si>
  <si>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</si>
  <si>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</si>
  <si>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</si>
  <si>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</si>
  <si>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</si>
  <si>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</si>
  <si>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</si>
  <si>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</si>
  <si>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</si>
  <si>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</si>
  <si>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</si>
  <si>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</si>
  <si>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</si>
  <si>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</si>
  <si>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</si>
  <si>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</si>
  <si>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</si>
  <si>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</si>
  <si>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</si>
  <si>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</si>
  <si>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</si>
  <si>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</si>
  <si>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</si>
  <si>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</si>
  <si>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</si>
  <si>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</si>
  <si>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</si>
  <si>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</si>
  <si>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</si>
  <si>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</si>
  <si>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</si>
  <si>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</si>
  <si>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</si>
  <si>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</si>
  <si>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</si>
  <si>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</si>
  <si>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</si>
  <si>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</si>
  <si>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</si>
  <si>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</si>
  <si>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</si>
  <si>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</si>
  <si>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</si>
  <si>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</si>
  <si>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</si>
  <si>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</si>
  <si>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</si>
  <si>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</si>
  <si>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</si>
  <si>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</si>
  <si>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</si>
  <si>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</si>
  <si>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</si>
  <si>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</si>
  <si>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</si>
  <si>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</si>
  <si>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</si>
  <si>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</si>
  <si>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</si>
  <si>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</si>
  <si>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</si>
  <si>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</si>
  <si>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</si>
  <si>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</si>
  <si>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</si>
  <si>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</si>
  <si>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</si>
  <si>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</si>
  <si>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</si>
  <si>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</si>
  <si>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</si>
  <si>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</si>
  <si>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</si>
  <si>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</si>
  <si>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</si>
  <si>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</si>
  <si>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</si>
  <si>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</si>
  <si>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</si>
  <si>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</si>
  <si>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</si>
  <si>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</si>
  <si>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</si>
  <si>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</si>
  <si>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</si>
  <si>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</si>
  <si>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</si>
  <si>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</si>
  <si>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</si>
  <si>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</si>
  <si>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</si>
  <si>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</si>
  <si>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</si>
  <si>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</si>
  <si>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</si>
  <si>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</si>
  <si>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</si>
  <si>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</si>
  <si>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</si>
  <si>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</si>
  <si>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</si>
  <si>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</si>
  <si>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</si>
  <si>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</si>
  <si>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</si>
  <si>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</si>
  <si>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</si>
  <si>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</si>
  <si>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</si>
  <si>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</si>
  <si>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</si>
  <si>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</si>
  <si>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</si>
  <si>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</si>
  <si>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</si>
  <si>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</si>
  <si>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</si>
  <si>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</si>
  <si>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</si>
  <si>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</si>
  <si>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</si>
  <si>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</si>
  <si>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</si>
  <si>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</si>
  <si>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</si>
  <si>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</si>
  <si>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</si>
  <si>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</si>
  <si>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</si>
  <si>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</si>
  <si>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</si>
  <si>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</si>
  <si>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</si>
  <si>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</si>
  <si>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</si>
  <si>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</si>
  <si>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</si>
  <si>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</si>
  <si>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</si>
  <si>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</si>
  <si>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</si>
  <si>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</si>
  <si>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</si>
  <si>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</si>
  <si>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</si>
  <si>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</si>
  <si>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</si>
  <si>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</si>
  <si>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</si>
  <si>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</si>
  <si>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</si>
  <si>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</si>
  <si>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</si>
  <si>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</si>
  <si>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</si>
  <si>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</si>
  <si>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</si>
  <si>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</si>
  <si>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</si>
  <si>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</si>
  <si>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</si>
  <si>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</si>
  <si>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</si>
  <si>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</si>
  <si>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</si>
  <si>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</si>
  <si>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</si>
  <si>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</si>
  <si>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</si>
  <si>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</si>
  <si>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</si>
  <si>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</si>
  <si>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</si>
  <si>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</si>
  <si>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</si>
  <si>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</si>
  <si>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</si>
  <si>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</si>
  <si>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</si>
  <si>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</si>
  <si>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</si>
  <si>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</si>
  <si>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</si>
  <si>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</si>
  <si>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</si>
  <si>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</si>
  <si>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</si>
  <si>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</si>
  <si>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</si>
  <si>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</si>
  <si>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</si>
  <si>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</si>
  <si>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</si>
  <si>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</si>
  <si>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</si>
  <si>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</si>
  <si>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</si>
  <si>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</si>
  <si>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</si>
  <si>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</si>
  <si>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</si>
  <si>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</si>
  <si>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</si>
  <si>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</si>
  <si>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</si>
  <si>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</si>
  <si>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</si>
  <si>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</si>
  <si>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</si>
  <si>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</si>
  <si>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</si>
  <si>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</si>
  <si>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</si>
  <si>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</si>
  <si>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</si>
  <si>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</si>
  <si>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</si>
  <si>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</si>
  <si>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</si>
  <si>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</si>
  <si>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</si>
  <si>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</si>
  <si>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</si>
  <si>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</si>
  <si>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</si>
  <si>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</si>
  <si>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</si>
  <si>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</si>
  <si>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</si>
  <si>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</si>
  <si>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</si>
  <si>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</si>
  <si>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</si>
  <si>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</si>
  <si>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</si>
  <si>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</si>
  <si>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</si>
  <si>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</si>
  <si>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</si>
  <si>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</si>
  <si>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</si>
  <si>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</si>
  <si>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</si>
  <si>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</si>
  <si>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</si>
  <si>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</si>
  <si>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</si>
  <si>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</si>
  <si>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</si>
  <si>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</si>
  <si>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</si>
  <si>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</si>
  <si>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</si>
  <si>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</si>
  <si>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</si>
  <si>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</si>
  <si>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</si>
  <si>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</si>
  <si>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</si>
  <si>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</si>
  <si>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</si>
  <si>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</si>
  <si>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</si>
  <si>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</si>
  <si>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</si>
  <si>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</si>
  <si>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</si>
  <si>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</si>
  <si>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</si>
  <si>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</si>
  <si>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</si>
  <si>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</si>
  <si>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</si>
  <si>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</si>
  <si>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</si>
  <si>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</si>
  <si>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</si>
  <si>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</si>
  <si>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</si>
  <si>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</si>
  <si>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</si>
  <si>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</si>
  <si>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</si>
  <si>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</si>
  <si>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</si>
  <si>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</si>
  <si>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</si>
  <si>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</si>
  <si>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</si>
  <si>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</si>
  <si>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</si>
  <si>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</si>
  <si>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</si>
  <si>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</si>
  <si>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</si>
  <si>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</si>
  <si>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</si>
  <si>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</si>
  <si>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</si>
  <si>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</si>
  <si>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</si>
  <si>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</si>
  <si>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</si>
  <si>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</si>
  <si>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</si>
  <si>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</si>
  <si>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</si>
  <si>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</si>
  <si>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</si>
  <si>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</si>
  <si>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</si>
  <si>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</si>
  <si>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</si>
  <si>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</si>
  <si>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</si>
  <si>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</si>
  <si>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</si>
  <si>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</si>
  <si>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</si>
  <si>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</si>
  <si>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</si>
  <si>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</si>
  <si>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</si>
  <si>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</si>
  <si>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</si>
  <si>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</si>
  <si>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</si>
  <si>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</si>
  <si>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</si>
  <si>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</si>
  <si>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</si>
  <si>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</si>
  <si>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</si>
  <si>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</si>
  <si>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</si>
  <si>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</si>
  <si>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</si>
  <si>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</si>
  <si>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</si>
  <si>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</si>
  <si>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</si>
  <si>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</si>
  <si>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</si>
  <si>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</si>
  <si>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</si>
  <si>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</si>
  <si>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</si>
  <si>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</si>
  <si>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</si>
  <si>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</si>
  <si>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</si>
  <si>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</si>
  <si>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</si>
  <si>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</si>
  <si>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</si>
  <si>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</si>
  <si>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</si>
  <si>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</si>
  <si>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</si>
  <si>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</si>
  <si>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</si>
  <si>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</si>
  <si>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</si>
  <si>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</si>
  <si>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</si>
  <si>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</si>
  <si>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</si>
  <si>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</si>
  <si>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</si>
  <si>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</si>
  <si>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</si>
  <si>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</si>
  <si>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</si>
  <si>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</si>
  <si>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</si>
  <si>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</si>
  <si>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</si>
  <si>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</si>
  <si>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</si>
  <si>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</si>
  <si>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</si>
  <si>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</si>
  <si>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</si>
  <si>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</si>
  <si>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</si>
  <si>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</si>
  <si>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</si>
  <si>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</si>
  <si>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</si>
  <si>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</si>
  <si>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</si>
  <si>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</si>
  <si>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</si>
  <si>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</si>
  <si>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</si>
  <si>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</si>
  <si>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</si>
  <si>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</si>
  <si>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</si>
  <si>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</si>
  <si>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</si>
  <si>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</si>
  <si>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</si>
  <si>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</si>
  <si>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</si>
  <si>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</si>
  <si>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</si>
  <si>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</si>
  <si>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</si>
  <si>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</si>
  <si>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</si>
  <si>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</si>
  <si>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</si>
  <si>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</si>
  <si>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</si>
  <si>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</si>
  <si>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</si>
  <si>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</si>
  <si>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</si>
  <si>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</si>
  <si>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</si>
  <si>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</si>
  <si>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</si>
  <si>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</si>
  <si>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</si>
  <si>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</si>
  <si>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</si>
  <si>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</si>
  <si>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</si>
  <si>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</si>
  <si>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</si>
  <si>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</si>
  <si>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</si>
  <si>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</si>
  <si>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</si>
  <si>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</si>
  <si>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</si>
  <si>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</si>
  <si>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</si>
  <si>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</si>
  <si>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</si>
  <si>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</si>
  <si>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</si>
  <si>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</si>
  <si>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</si>
  <si>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</si>
  <si>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</si>
  <si>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</si>
  <si>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</si>
  <si>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</si>
  <si>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</si>
  <si>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</si>
  <si>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</si>
  <si>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</si>
  <si>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</si>
  <si>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</si>
  <si>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</si>
  <si>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</si>
  <si>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</si>
  <si>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</si>
  <si>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</si>
  <si>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</si>
  <si>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</si>
  <si>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</si>
  <si>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</si>
  <si>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</si>
  <si>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</si>
  <si>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</si>
  <si>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</si>
  <si>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</si>
  <si>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</si>
  <si>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</si>
  <si>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</si>
  <si>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</si>
  <si>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</si>
  <si>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</si>
  <si>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</si>
  <si>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</si>
  <si>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</si>
  <si>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</si>
  <si>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</si>
  <si>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</si>
  <si>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</si>
  <si>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</si>
  <si>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</si>
  <si>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</si>
  <si>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</si>
  <si>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</si>
  <si>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</si>
  <si>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</si>
  <si>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</si>
  <si>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</si>
  <si>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</si>
  <si>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</si>
  <si>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</si>
  <si>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</si>
  <si>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</si>
  <si>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</si>
  <si>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</si>
  <si>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</si>
  <si>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</si>
  <si>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</si>
  <si>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</si>
  <si>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</si>
  <si>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</si>
  <si>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</si>
  <si>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</si>
  <si>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</si>
  <si>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</si>
  <si>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</si>
  <si>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</si>
  <si>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</si>
  <si>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</si>
  <si>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</si>
  <si>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</si>
  <si>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</si>
  <si>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</si>
  <si>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</si>
  <si>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</si>
  <si>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</si>
  <si>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</si>
  <si>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</si>
  <si>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</si>
  <si>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</si>
  <si>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</si>
  <si>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</si>
  <si>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</si>
  <si>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</si>
  <si>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</si>
  <si>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</si>
  <si>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</si>
  <si>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</si>
  <si>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</si>
  <si>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</si>
  <si>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</si>
  <si>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</si>
  <si>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</si>
  <si>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</si>
  <si>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</si>
  <si>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</si>
  <si>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</si>
  <si>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</si>
  <si>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</si>
  <si>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</si>
  <si>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</si>
  <si>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</si>
  <si>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</si>
  <si>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</si>
  <si>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</si>
  <si>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</si>
  <si>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</si>
  <si>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</si>
  <si>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</si>
  <si>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</si>
  <si>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</si>
  <si>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</si>
  <si>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</si>
  <si>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</si>
  <si>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</si>
  <si>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</si>
  <si>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</si>
  <si>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</si>
  <si>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</si>
  <si>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</si>
  <si>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</si>
  <si>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</si>
  <si>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</si>
  <si>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</si>
  <si>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</si>
  <si>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</si>
  <si>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</si>
  <si>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</si>
  <si>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</si>
  <si>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</si>
  <si>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</si>
  <si>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</si>
  <si>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</si>
  <si>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</si>
  <si>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</si>
  <si>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</si>
  <si>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</si>
  <si>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</si>
  <si>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</si>
  <si>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</si>
  <si>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</si>
  <si>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</si>
  <si>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</si>
  <si>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</si>
  <si>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</si>
  <si>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</si>
  <si>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</si>
  <si>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</si>
  <si>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</si>
  <si>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</si>
  <si>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</si>
  <si>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</si>
  <si>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</si>
  <si>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</si>
  <si>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</si>
  <si>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</si>
  <si>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</si>
  <si>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</si>
  <si>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</si>
  <si>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</si>
  <si>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</si>
  <si>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</si>
  <si>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</si>
  <si>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</si>
  <si>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</si>
  <si>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</si>
  <si>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</si>
  <si>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</si>
  <si>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</si>
  <si>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</si>
  <si>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</si>
  <si>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</si>
  <si>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</si>
  <si>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</si>
  <si>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</si>
  <si>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</si>
  <si>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</si>
  <si>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</si>
  <si>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</si>
  <si>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</si>
  <si>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</si>
  <si>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</si>
  <si>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</si>
  <si>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</si>
  <si>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</si>
  <si>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</si>
  <si>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</si>
  <si>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</si>
  <si>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</si>
  <si>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</si>
  <si>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</si>
  <si>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</si>
  <si>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</si>
  <si>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</si>
  <si>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</si>
  <si>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</si>
  <si>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</si>
  <si>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</si>
  <si>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</si>
  <si>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</si>
  <si>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</si>
  <si>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</si>
  <si>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</si>
  <si>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</si>
  <si>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</si>
  <si>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</si>
  <si>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</si>
  <si>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</si>
  <si>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</si>
  <si>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</si>
  <si>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</si>
  <si>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</si>
  <si>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</si>
  <si>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</si>
  <si>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</si>
  <si>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</si>
  <si>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</si>
  <si>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</si>
  <si>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</si>
  <si>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</si>
  <si>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</si>
  <si>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</si>
  <si>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</si>
  <si>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</si>
  <si>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</si>
  <si>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</si>
  <si>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</si>
  <si>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</si>
  <si>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</si>
  <si>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</si>
  <si>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</si>
  <si>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</si>
  <si>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</si>
  <si>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</si>
  <si>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</si>
  <si>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</si>
  <si>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</si>
  <si>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</si>
  <si>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</si>
  <si>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</si>
  <si>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</si>
  <si>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</si>
  <si>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</si>
  <si>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</si>
  <si>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</si>
  <si>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</si>
  <si>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</si>
  <si>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</si>
  <si>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</si>
  <si>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</si>
  <si>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</si>
  <si>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</si>
  <si>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</si>
  <si>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</si>
  <si>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</si>
  <si>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</si>
  <si>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</si>
  <si>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</si>
  <si>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</si>
  <si>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</si>
  <si>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</si>
  <si>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</si>
  <si>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</si>
  <si>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</si>
  <si>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</si>
  <si>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</si>
  <si>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</si>
  <si>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</si>
  <si>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</si>
  <si>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</si>
  <si>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</si>
  <si>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</si>
  <si>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</si>
  <si>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</si>
  <si>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</si>
  <si>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</si>
  <si>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</si>
  <si>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</si>
  <si>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</si>
  <si>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</si>
  <si>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</si>
  <si>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</si>
  <si>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</si>
  <si>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</si>
  <si>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</si>
  <si>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</si>
  <si>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</si>
  <si>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</si>
  <si>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</si>
  <si>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</si>
  <si>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</si>
  <si>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</si>
  <si>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</si>
  <si>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</si>
  <si>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</si>
  <si>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</si>
  <si>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</si>
  <si>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</si>
  <si>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</si>
  <si>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</si>
  <si>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</si>
  <si>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</si>
  <si>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</si>
  <si>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</si>
  <si>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</si>
  <si>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</si>
  <si>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</si>
  <si>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</si>
  <si>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</si>
  <si>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</si>
  <si>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</si>
  <si>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</si>
  <si>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</si>
  <si>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</si>
  <si>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</si>
  <si>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</si>
  <si>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</si>
  <si>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</si>
  <si>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</si>
  <si>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</si>
  <si>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</si>
  <si>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</si>
  <si>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</si>
  <si>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</si>
  <si>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</si>
  <si>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</si>
  <si>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</si>
  <si>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</si>
  <si>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</si>
  <si>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</si>
  <si>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</si>
  <si>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</si>
  <si>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</si>
  <si>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</si>
  <si>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</si>
  <si>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</si>
  <si>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</si>
  <si>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</si>
  <si>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</si>
  <si>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</si>
  <si>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</si>
  <si>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</si>
  <si>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</si>
  <si>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</si>
  <si>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</si>
  <si>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</si>
  <si>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</si>
  <si>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</si>
  <si>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</si>
  <si>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</si>
  <si>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</si>
  <si>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</si>
  <si>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</si>
  <si>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</si>
  <si>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</si>
  <si>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</si>
  <si>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</si>
  <si>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</si>
  <si>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</si>
  <si>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</si>
  <si>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</si>
  <si>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</si>
  <si>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</si>
  <si>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</si>
  <si>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</si>
  <si>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</si>
  <si>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</si>
  <si>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</si>
  <si>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</si>
  <si>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</si>
  <si>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</si>
  <si>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</si>
  <si>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</si>
  <si>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</si>
  <si>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</si>
  <si>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</si>
  <si>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</si>
  <si>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</si>
  <si>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</si>
  <si>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</si>
  <si>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</si>
  <si>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</si>
  <si>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</si>
  <si>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</si>
  <si>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</si>
  <si>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</si>
  <si>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</si>
  <si>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</si>
  <si>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</si>
  <si>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</si>
  <si>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</si>
  <si>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</si>
  <si>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</si>
  <si>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</si>
  <si>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</si>
  <si>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</si>
  <si>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</si>
  <si>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</si>
  <si>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</si>
  <si>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</si>
  <si>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</si>
  <si>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</si>
  <si>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</si>
  <si>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</si>
  <si>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</si>
  <si>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</si>
  <si>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</si>
  <si>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</si>
  <si>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</si>
  <si>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</si>
  <si>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</si>
  <si>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</si>
  <si>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</si>
  <si>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</si>
  <si>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</si>
  <si>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</si>
  <si>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</si>
  <si>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</si>
  <si>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</si>
  <si>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</si>
  <si>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</si>
  <si>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</si>
  <si>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</si>
  <si>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</si>
  <si>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</si>
  <si>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</si>
  <si>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</si>
  <si>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</si>
  <si>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</si>
  <si>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</si>
  <si>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</si>
  <si>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</si>
  <si>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</si>
  <si>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</si>
  <si>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</si>
  <si>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</si>
  <si>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</si>
  <si>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</si>
  <si>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</si>
  <si>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</si>
  <si>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</si>
  <si>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</si>
  <si>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</si>
  <si>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</si>
  <si>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</si>
  <si>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</si>
  <si>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</si>
  <si>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</si>
  <si>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</si>
  <si>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</si>
  <si>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</si>
  <si>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</si>
  <si>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</si>
  <si>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</si>
  <si>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</si>
  <si>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</si>
  <si>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</si>
  <si>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</si>
  <si>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</si>
  <si>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</si>
  <si>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</si>
  <si>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</si>
  <si>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</si>
  <si>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</si>
  <si>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</si>
  <si>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</si>
  <si>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</si>
  <si>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</si>
  <si>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</si>
  <si>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</si>
  <si>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</si>
  <si>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</si>
  <si>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</si>
  <si>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</si>
  <si>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</si>
  <si>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</si>
  <si>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</si>
  <si>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</si>
  <si>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</si>
  <si>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</si>
  <si>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</si>
  <si>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</si>
  <si>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</si>
  <si>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</si>
  <si>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</si>
  <si>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</si>
  <si>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</si>
  <si>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</si>
  <si>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</si>
  <si>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</si>
  <si>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</si>
  <si>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</si>
  <si>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</si>
  <si>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</si>
  <si>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</si>
  <si>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</si>
  <si>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</si>
  <si>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</si>
  <si>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</si>
  <si>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</si>
  <si>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</si>
  <si>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</si>
  <si>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</si>
  <si>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</si>
  <si>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</si>
  <si>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</si>
  <si>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</si>
  <si>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</si>
  <si>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</si>
  <si>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</si>
  <si>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</si>
  <si>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</si>
  <si>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</si>
  <si>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</si>
  <si>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</si>
  <si>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</si>
  <si>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</si>
  <si>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</si>
  <si>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</si>
  <si>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</si>
  <si>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</si>
  <si>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</si>
  <si>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</si>
  <si>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</si>
  <si>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</si>
  <si>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</si>
  <si>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</si>
  <si>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</si>
  <si>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</si>
  <si>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</si>
  <si>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</si>
  <si>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</si>
  <si>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</si>
  <si>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</si>
  <si>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</si>
  <si>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</si>
  <si>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</si>
  <si>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</si>
  <si>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</si>
  <si>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</si>
  <si>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</si>
  <si>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</si>
  <si>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</si>
  <si>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</si>
  <si>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</si>
  <si>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</si>
  <si>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</si>
  <si>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</si>
  <si>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</si>
  <si>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</si>
  <si>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</si>
  <si>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</si>
  <si>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</si>
  <si>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</si>
  <si>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</si>
  <si>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</si>
  <si>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</si>
  <si>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</si>
  <si>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</si>
  <si>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</si>
  <si>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</si>
  <si>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</si>
  <si>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</si>
  <si>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</si>
  <si>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</si>
  <si>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</si>
  <si>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</si>
  <si>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</si>
  <si>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</si>
  <si>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</si>
  <si>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</si>
  <si>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</si>
  <si>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</si>
  <si>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</si>
  <si>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</si>
  <si>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</si>
  <si>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</si>
  <si>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</si>
  <si>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</si>
  <si>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</si>
  <si>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</si>
  <si>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</si>
  <si>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</si>
  <si>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</si>
  <si>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</si>
  <si>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</si>
  <si>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</si>
  <si>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</si>
  <si>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</si>
  <si>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</si>
  <si>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</si>
  <si>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</si>
  <si>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</si>
  <si>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</si>
  <si>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</si>
  <si>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</si>
  <si>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</si>
  <si>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</si>
  <si>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</si>
  <si>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</si>
  <si>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</si>
  <si>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</si>
  <si>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</si>
  <si>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</si>
  <si>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</si>
  <si>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</si>
  <si>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</si>
  <si>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</si>
  <si>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</si>
  <si>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</si>
  <si>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</si>
  <si>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</si>
  <si>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</si>
  <si>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</si>
  <si>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</si>
  <si>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</si>
  <si>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</si>
  <si>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</si>
  <si>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</si>
  <si>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</si>
  <si>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</si>
  <si>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</si>
  <si>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</si>
  <si>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</si>
  <si>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</si>
  <si>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</si>
  <si>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</si>
  <si>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</si>
  <si>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</si>
  <si>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</si>
  <si>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</si>
  <si>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</si>
  <si>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</si>
  <si>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</si>
  <si>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</si>
  <si>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</si>
  <si>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</si>
  <si>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</si>
  <si>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</si>
  <si>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</si>
  <si>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</si>
  <si>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</si>
  <si>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</si>
  <si>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</si>
  <si>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</si>
  <si>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</si>
  <si>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</si>
  <si>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</si>
  <si>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</si>
  <si>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</si>
  <si>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</si>
  <si>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</si>
  <si>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</si>
  <si>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</si>
  <si>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</si>
  <si>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</si>
  <si>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</si>
  <si>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</si>
  <si>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</si>
  <si>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</si>
  <si>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</si>
  <si>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</si>
  <si>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</si>
  <si>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</si>
  <si>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</si>
  <si>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</si>
  <si>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</si>
  <si>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</si>
  <si>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</si>
  <si>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</si>
  <si>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</si>
  <si>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</si>
  <si>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</si>
  <si>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</si>
  <si>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</si>
  <si>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</si>
  <si>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</si>
  <si>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</si>
  <si>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</si>
  <si>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</si>
  <si>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</si>
  <si>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</si>
  <si>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</si>
  <si>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</si>
  <si>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</si>
  <si>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</si>
  <si>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</si>
  <si>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</si>
  <si>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</si>
  <si>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</si>
  <si>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</si>
  <si>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</si>
  <si>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</si>
  <si>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</si>
  <si>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</si>
  <si>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</si>
  <si>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</si>
  <si>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</si>
  <si>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</si>
  <si>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</si>
  <si>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</si>
  <si>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</si>
  <si>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</si>
  <si>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</si>
  <si>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</si>
  <si>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</si>
  <si>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</si>
  <si>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</si>
  <si>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</si>
  <si>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</si>
  <si>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</si>
  <si>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</si>
  <si>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</si>
  <si>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</si>
  <si>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</si>
  <si>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</si>
  <si>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</si>
  <si>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</si>
  <si>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</si>
  <si>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</si>
  <si>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</si>
  <si>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</si>
  <si>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</si>
  <si>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</si>
  <si>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</si>
  <si>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</si>
  <si>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</si>
  <si>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</si>
  <si>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</si>
  <si>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</si>
  <si>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</si>
  <si>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</si>
  <si>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</si>
  <si>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</si>
  <si>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</si>
  <si>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</si>
  <si>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</si>
  <si>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</si>
  <si>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</si>
  <si>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</si>
  <si>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</si>
  <si>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</si>
  <si>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</si>
  <si>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</si>
  <si>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</si>
  <si>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</si>
  <si>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</si>
  <si>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</si>
  <si>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</si>
  <si>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</si>
  <si>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</si>
  <si>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</si>
  <si>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</si>
  <si>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</si>
  <si>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</si>
  <si>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</si>
  <si>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</si>
  <si>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</si>
  <si>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</si>
  <si>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</si>
  <si>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</si>
  <si>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</si>
  <si>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</si>
  <si>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</si>
  <si>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</si>
  <si>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</si>
  <si>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</si>
  <si>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</si>
  <si>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</si>
  <si>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</si>
  <si>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</si>
  <si>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</si>
  <si>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</si>
  <si>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</si>
  <si>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</si>
  <si>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</si>
  <si>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</si>
  <si>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</si>
  <si>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</si>
  <si>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</si>
  <si>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</si>
  <si>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</si>
  <si>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</si>
  <si>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</si>
  <si>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</si>
  <si>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</si>
  <si>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</si>
  <si>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</si>
  <si>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</si>
  <si>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</si>
  <si>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</si>
  <si>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</si>
  <si>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</si>
  <si>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</si>
  <si>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</si>
  <si>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</si>
  <si>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</si>
  <si>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</si>
  <si>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</si>
  <si>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</si>
  <si>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</si>
  <si>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</si>
  <si>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</si>
  <si>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</si>
  <si>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</si>
  <si>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</si>
  <si>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</si>
  <si>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</si>
  <si>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</si>
  <si>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</si>
  <si>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</si>
  <si>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</si>
  <si>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</si>
  <si>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</si>
  <si>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</si>
  <si>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</si>
  <si>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</si>
  <si>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</si>
  <si>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</si>
  <si>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</si>
  <si>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</si>
  <si>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</si>
  <si>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</si>
  <si>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</si>
  <si>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</si>
  <si>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</si>
  <si>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</si>
  <si>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</si>
  <si>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</si>
  <si>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</si>
  <si>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</si>
  <si>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</si>
  <si>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</si>
  <si>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</si>
  <si>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</si>
  <si>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</si>
  <si>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</si>
  <si>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</si>
  <si>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</si>
  <si>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</si>
  <si>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</si>
  <si>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</si>
  <si>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</si>
  <si>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</si>
  <si>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</si>
  <si>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</si>
  <si>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</si>
  <si>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</si>
  <si>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</si>
  <si>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</si>
  <si>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</si>
  <si>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</si>
  <si>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</si>
  <si>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</si>
  <si>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</si>
  <si>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</si>
  <si>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</si>
  <si>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</si>
  <si>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</si>
  <si>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</si>
  <si>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</si>
  <si>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</si>
  <si>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</si>
  <si>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</si>
  <si>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</si>
  <si>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</si>
  <si>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</si>
  <si>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</si>
  <si>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</si>
  <si>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</si>
  <si>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</si>
  <si>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</si>
  <si>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</si>
  <si>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</si>
  <si>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</si>
  <si>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</si>
  <si>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</si>
  <si>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</si>
  <si>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</si>
  <si>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</si>
  <si>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</si>
  <si>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</si>
  <si>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</si>
  <si>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</si>
  <si>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</si>
  <si>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</si>
  <si>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</si>
  <si>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</si>
  <si>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</si>
  <si>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</si>
  <si>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</si>
  <si>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</si>
  <si>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</si>
  <si>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</si>
  <si>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</si>
  <si>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</si>
  <si>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</si>
  <si>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</si>
  <si>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</si>
  <si>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</si>
  <si>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</si>
  <si>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</si>
  <si>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</si>
  <si>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</si>
  <si>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</si>
  <si>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</si>
  <si>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</si>
  <si>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</si>
  <si>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</si>
  <si>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</si>
  <si>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</si>
  <si>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</si>
  <si>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</si>
  <si>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</si>
  <si>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</si>
  <si>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</si>
  <si>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</si>
  <si>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</si>
  <si>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</si>
  <si>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</si>
  <si>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</si>
  <si>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</si>
  <si>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</si>
  <si>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</si>
  <si>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</si>
  <si>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</si>
  <si>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</si>
  <si>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</si>
  <si>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</si>
  <si>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</si>
  <si>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</si>
  <si>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</si>
  <si>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</si>
  <si>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</si>
  <si>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</si>
  <si>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</si>
  <si>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</si>
  <si>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</si>
  <si>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</si>
  <si>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</si>
  <si>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</si>
  <si>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</si>
  <si>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</si>
  <si>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</si>
  <si>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</si>
  <si>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</si>
  <si>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</si>
  <si>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</si>
  <si>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</si>
  <si>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</si>
  <si>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</si>
  <si>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</si>
  <si>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</si>
  <si>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</si>
  <si>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</si>
  <si>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</si>
  <si>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</si>
  <si>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</si>
  <si>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</si>
  <si>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</si>
  <si>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</si>
  <si>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</si>
  <si>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</si>
  <si>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</si>
  <si>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</si>
  <si>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</si>
  <si>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</si>
  <si>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</si>
  <si>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</si>
  <si>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</si>
  <si>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</si>
  <si>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</si>
  <si>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</si>
  <si>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</si>
  <si>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</si>
  <si>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</si>
  <si>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</si>
  <si>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</si>
  <si>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</si>
  <si>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</si>
  <si>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</si>
  <si>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</si>
  <si>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</si>
  <si>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</si>
  <si>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</si>
  <si>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</si>
  <si>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</si>
  <si>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</si>
  <si>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</si>
  <si>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</si>
  <si>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</si>
  <si>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</si>
  <si>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</si>
  <si>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</si>
  <si>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</si>
  <si>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</si>
  <si>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</si>
  <si>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</si>
  <si>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</si>
  <si>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</si>
  <si>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</si>
  <si>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</si>
  <si>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</si>
  <si>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</si>
  <si>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</si>
  <si>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</si>
  <si>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</si>
  <si>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</si>
  <si>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</si>
  <si>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</si>
  <si>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</si>
  <si>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</si>
  <si>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</si>
  <si>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</si>
  <si>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</si>
  <si>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</si>
  <si>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</si>
  <si>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</si>
  <si>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</si>
  <si>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</si>
  <si>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</si>
  <si>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</si>
  <si>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</si>
  <si>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</si>
  <si>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</si>
  <si>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</si>
  <si>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</si>
  <si>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</si>
  <si>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</si>
  <si>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</si>
  <si>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</si>
  <si>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</si>
  <si>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</si>
  <si>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</si>
  <si>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</si>
  <si>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</si>
  <si>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</si>
  <si>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</si>
  <si>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</si>
  <si>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</si>
  <si>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</si>
  <si>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</si>
  <si>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</si>
  <si>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</si>
  <si>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</si>
  <si>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</si>
  <si>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</si>
  <si>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</si>
  <si>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</si>
  <si>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</si>
  <si>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</si>
  <si>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</si>
  <si>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</si>
  <si>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</si>
  <si>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</si>
  <si>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</si>
  <si>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</si>
  <si>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</si>
  <si>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</si>
  <si>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</si>
  <si>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</si>
  <si>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</si>
  <si>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</si>
  <si>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</si>
  <si>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</si>
  <si>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</si>
  <si>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</si>
  <si>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</si>
  <si>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</si>
  <si>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</si>
  <si>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</si>
  <si>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</si>
  <si>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</si>
  <si>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</si>
  <si>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</si>
  <si>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</si>
  <si>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</si>
  <si>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</si>
  <si>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</si>
  <si>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</si>
  <si>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</si>
  <si>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</si>
  <si>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</si>
  <si>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</si>
  <si>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</si>
  <si>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</si>
  <si>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</si>
  <si>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</si>
  <si>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</si>
  <si>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</si>
  <si>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</si>
  <si>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</si>
  <si>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</si>
  <si>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</si>
  <si>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</si>
  <si>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</si>
  <si>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</si>
  <si>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</si>
  <si>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</si>
  <si>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</si>
  <si>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</si>
  <si>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</si>
  <si>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</si>
  <si>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</si>
  <si>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</si>
  <si>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</si>
  <si>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</si>
  <si>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</si>
  <si>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</si>
  <si>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</si>
  <si>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</si>
  <si>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</si>
  <si>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</si>
  <si>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</si>
  <si>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</si>
  <si>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</si>
  <si>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</si>
  <si>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</si>
  <si>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</si>
  <si>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</si>
  <si>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</si>
  <si>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</si>
  <si>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</si>
  <si>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</si>
  <si>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</si>
  <si>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</si>
  <si>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</si>
  <si>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</si>
  <si>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</si>
  <si>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</si>
  <si>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</si>
  <si>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</si>
  <si>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</si>
  <si>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</si>
  <si>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</si>
  <si>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</si>
  <si>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</si>
  <si>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</si>
  <si>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</si>
  <si>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</si>
  <si>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</si>
  <si>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</si>
  <si>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</si>
  <si>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</si>
  <si>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</si>
  <si>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</si>
  <si>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</si>
  <si>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</si>
  <si>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</si>
  <si>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</si>
  <si>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</si>
  <si>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</si>
  <si>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</si>
  <si>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</si>
  <si>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</si>
  <si>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</si>
  <si>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</si>
  <si>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</si>
  <si>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</si>
  <si>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</si>
  <si>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</si>
  <si>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</si>
  <si>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</si>
  <si>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</si>
  <si>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</si>
  <si>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</si>
  <si>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</si>
  <si>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</si>
  <si>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</si>
  <si>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</si>
  <si>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</si>
  <si>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</si>
  <si>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</si>
  <si>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</si>
  <si>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</si>
  <si>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</si>
  <si>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</si>
  <si>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</si>
  <si>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</si>
  <si>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</si>
  <si>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</si>
  <si>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</si>
  <si>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</si>
  <si>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</si>
  <si>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</si>
  <si>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</si>
  <si>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</si>
  <si>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</si>
  <si>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</si>
  <si>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</si>
  <si>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</si>
  <si>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</si>
  <si>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</si>
  <si>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</si>
  <si>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</si>
  <si>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</si>
  <si>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</si>
  <si>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</si>
  <si>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</si>
  <si>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</si>
  <si>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</si>
  <si>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</si>
  <si>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</si>
  <si>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</si>
  <si>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</si>
  <si>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</si>
  <si>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</si>
  <si>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</si>
  <si>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</si>
  <si>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</si>
  <si>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</si>
  <si>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</si>
  <si>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</si>
  <si>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</si>
  <si>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</si>
  <si>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</si>
  <si>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</si>
  <si>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</si>
  <si>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</si>
  <si>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</si>
  <si>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</si>
  <si>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</si>
  <si>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</si>
  <si>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</si>
  <si>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</si>
  <si>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</si>
  <si>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</si>
  <si>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</si>
  <si>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</si>
  <si>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</si>
  <si>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</si>
  <si>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</si>
  <si>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</si>
  <si>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</si>
  <si>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</si>
  <si>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</si>
  <si>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</si>
  <si>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</si>
  <si>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</si>
  <si>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</si>
  <si>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</si>
  <si>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</si>
  <si>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</si>
  <si>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</si>
  <si>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</si>
  <si>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</si>
  <si>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</si>
  <si>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</si>
  <si>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</si>
  <si>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</si>
  <si>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</si>
  <si>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</si>
  <si>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</si>
  <si>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</si>
  <si>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</si>
  <si>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</si>
  <si>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</si>
  <si>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</si>
  <si>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</si>
  <si>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</si>
  <si>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</si>
  <si>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</si>
  <si>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</si>
  <si>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</si>
  <si>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</si>
  <si>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</si>
  <si>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</si>
  <si>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</si>
  <si>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</si>
  <si>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</si>
  <si>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</si>
  <si>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</si>
  <si>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</si>
  <si>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</si>
  <si>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</si>
  <si>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</si>
  <si>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</si>
  <si>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</si>
  <si>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</si>
  <si>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</si>
  <si>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</si>
  <si>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</si>
  <si>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</si>
  <si>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</si>
  <si>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</si>
  <si>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</si>
  <si>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</si>
  <si>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</si>
  <si>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</si>
  <si>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</si>
  <si>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</si>
  <si>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</si>
  <si>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</si>
  <si>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</si>
  <si>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</si>
  <si>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</si>
  <si>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</si>
  <si>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</si>
  <si>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</si>
  <si>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</si>
  <si>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</si>
  <si>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</si>
  <si>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</si>
  <si>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</si>
  <si>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</si>
  <si>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</si>
  <si>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</si>
  <si>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</si>
  <si>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</si>
  <si>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</si>
  <si>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</si>
  <si>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</si>
  <si>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</si>
  <si>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</si>
  <si>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</si>
  <si>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</si>
  <si>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</si>
  <si>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</si>
  <si>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</si>
  <si>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</si>
  <si>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</si>
  <si>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</si>
  <si>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</si>
  <si>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</si>
  <si>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</si>
  <si>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</si>
  <si>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</si>
  <si>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</si>
  <si>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</si>
  <si>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</si>
  <si>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</si>
  <si>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</si>
  <si>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</si>
  <si>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</si>
  <si>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</si>
  <si>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</si>
  <si>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</si>
  <si>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</si>
  <si>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</si>
  <si>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</si>
  <si>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</si>
  <si>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</si>
  <si>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</si>
  <si>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</si>
  <si>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</si>
  <si>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</si>
  <si>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</si>
  <si>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</si>
  <si>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</si>
  <si>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</si>
  <si>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</si>
  <si>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</si>
  <si>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</si>
  <si>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</si>
  <si>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</si>
  <si>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</si>
  <si>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</si>
  <si>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</si>
  <si>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</si>
  <si>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</si>
  <si>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</si>
  <si>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</si>
  <si>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</si>
  <si>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</si>
  <si>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</si>
  <si>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</si>
  <si>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</si>
  <si>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</si>
  <si>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</si>
  <si>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</si>
  <si>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</si>
  <si>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</si>
  <si>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</si>
  <si>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</si>
  <si>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</si>
  <si>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</si>
  <si>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</si>
  <si>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</si>
  <si>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</si>
  <si>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</si>
  <si>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</si>
  <si>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</si>
  <si>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</si>
  <si>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</si>
  <si>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</si>
  <si>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</si>
  <si>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</si>
  <si>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</si>
  <si>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</si>
  <si>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</si>
  <si>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</si>
  <si>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</si>
  <si>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</si>
  <si>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</si>
  <si>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</si>
  <si>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</si>
  <si>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</si>
  <si>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</si>
  <si>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</si>
  <si>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</si>
  <si>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</si>
  <si>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</si>
  <si>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</si>
  <si>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</si>
  <si>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</si>
  <si>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</si>
  <si>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</si>
  <si>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</si>
  <si>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</si>
  <si>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</si>
  <si>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</si>
  <si>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</si>
  <si>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</si>
  <si>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</si>
  <si>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</si>
  <si>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</si>
  <si>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</si>
  <si>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</si>
  <si>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</si>
  <si>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</si>
  <si>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</si>
  <si>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</si>
  <si>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</si>
  <si>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</si>
  <si>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</si>
  <si>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</si>
  <si>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</si>
  <si>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</si>
  <si>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</si>
  <si>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</si>
  <si>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</si>
  <si>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</si>
  <si>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</si>
  <si>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</si>
  <si>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</si>
  <si>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</si>
  <si>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</si>
  <si>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</si>
  <si>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</si>
  <si>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</si>
  <si>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</si>
  <si>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</si>
  <si>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</si>
  <si>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</si>
  <si>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</si>
  <si>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</si>
  <si>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</si>
  <si>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</si>
  <si>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</si>
  <si>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</si>
  <si>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</si>
  <si>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</si>
  <si>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</si>
  <si>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</si>
  <si>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</si>
  <si>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</si>
  <si>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</si>
  <si>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</si>
  <si>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</si>
  <si>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</si>
  <si>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</si>
  <si>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</si>
  <si>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</si>
  <si>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</si>
  <si>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</si>
  <si>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</si>
  <si>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</si>
  <si>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</si>
  <si>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</si>
  <si>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</si>
  <si>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</si>
  <si>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</si>
  <si>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</si>
  <si>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</si>
  <si>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</si>
  <si>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</si>
  <si>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</si>
  <si>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</si>
  <si>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</si>
  <si>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</si>
  <si>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</si>
  <si>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</si>
  <si>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</si>
  <si>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</si>
  <si>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</si>
  <si>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</si>
  <si>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</si>
  <si>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</si>
  <si>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</si>
  <si>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</si>
  <si>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</si>
  <si>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</si>
  <si>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</si>
  <si>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</si>
  <si>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</si>
  <si>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</si>
  <si>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</si>
  <si>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</si>
  <si>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</si>
  <si>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</si>
  <si>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</si>
  <si>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</si>
  <si>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</si>
  <si>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</si>
  <si>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</si>
  <si>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</si>
  <si>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</si>
  <si>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</si>
  <si>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</si>
  <si>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</si>
  <si>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</si>
  <si>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</si>
  <si>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</si>
  <si>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</si>
  <si>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</si>
  <si>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</si>
  <si>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</si>
  <si>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</si>
  <si>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</si>
  <si>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</si>
  <si>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</si>
  <si>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</si>
  <si>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</si>
  <si>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</si>
  <si>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</si>
  <si>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</si>
  <si>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</si>
  <si>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</si>
  <si>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</si>
  <si>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</si>
  <si>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</si>
  <si>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</si>
  <si>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</si>
  <si>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</si>
  <si>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</si>
  <si>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</si>
  <si>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</si>
  <si>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</si>
  <si>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</si>
  <si>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</si>
  <si>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</si>
  <si>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</si>
  <si>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</si>
  <si>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</si>
  <si>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</si>
  <si>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</si>
  <si>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</si>
  <si>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</si>
  <si>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</si>
  <si>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</si>
  <si>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</si>
  <si>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</si>
  <si>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</si>
  <si>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</si>
  <si>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</si>
  <si>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</si>
  <si>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</si>
  <si>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</si>
  <si>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</si>
  <si>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</si>
  <si>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</si>
  <si>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</si>
  <si>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</si>
  <si>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</si>
  <si>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</si>
  <si>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</si>
  <si>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</si>
  <si>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</si>
  <si>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</si>
  <si>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</si>
  <si>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</si>
  <si>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</si>
  <si>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</si>
  <si>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</si>
  <si>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</si>
  <si>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</si>
  <si>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</si>
  <si>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</si>
  <si>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</si>
  <si>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</si>
  <si>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</si>
  <si>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</si>
  <si>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</si>
  <si>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</si>
  <si>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</si>
  <si>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</si>
  <si>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</si>
  <si>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</si>
  <si>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</si>
  <si>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</si>
  <si>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</si>
  <si>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</si>
  <si>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</si>
  <si>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</si>
  <si>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</si>
  <si>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</si>
  <si>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</si>
  <si>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</si>
  <si>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</si>
  <si>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</si>
  <si>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</si>
  <si>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</si>
  <si>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</si>
  <si>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</si>
  <si>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</si>
  <si>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</si>
  <si>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</si>
  <si>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</si>
  <si>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</si>
  <si>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</si>
  <si>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</si>
  <si>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</si>
  <si>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</si>
  <si>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</si>
  <si>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</si>
  <si>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</si>
  <si>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</si>
  <si>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</si>
  <si>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</si>
  <si>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</si>
  <si>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</si>
  <si>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</si>
  <si>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</si>
  <si>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</si>
  <si>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</si>
  <si>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</si>
  <si>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</si>
  <si>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</si>
  <si>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</si>
  <si>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</si>
  <si>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</si>
  <si>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</si>
  <si>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</si>
  <si>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</si>
  <si>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</si>
  <si>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</si>
  <si>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</si>
  <si>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</si>
  <si>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</si>
  <si>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</si>
  <si>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</si>
  <si>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</si>
  <si>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</si>
  <si>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</si>
  <si>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</si>
  <si>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</si>
  <si>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</si>
  <si>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</si>
  <si>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</si>
  <si>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</si>
  <si>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</si>
  <si>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</si>
  <si>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</si>
  <si>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</si>
  <si>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</si>
  <si>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</si>
  <si>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</si>
  <si>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</si>
  <si>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</si>
  <si>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</si>
  <si>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</si>
  <si>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</si>
  <si>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</si>
  <si>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</si>
  <si>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</si>
  <si>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</si>
  <si>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</si>
  <si>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</si>
  <si>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</si>
  <si>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</si>
  <si>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</si>
  <si>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</si>
  <si>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</si>
  <si>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</si>
  <si>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</si>
  <si>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</si>
  <si>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</si>
  <si>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</si>
  <si>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</si>
  <si>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</si>
  <si>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</si>
  <si>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</si>
  <si>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</si>
  <si>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</si>
  <si>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</si>
  <si>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</si>
  <si>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</si>
  <si>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</si>
  <si>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</si>
  <si>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</si>
  <si>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</si>
  <si>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</si>
  <si>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</si>
  <si>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</si>
  <si>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</si>
  <si>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</si>
  <si>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</si>
  <si>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</si>
  <si>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</si>
  <si>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</si>
  <si>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</si>
  <si>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</si>
  <si>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</si>
  <si>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</si>
  <si>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</si>
  <si>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</si>
  <si>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</si>
  <si>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</si>
  <si>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</si>
  <si>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</si>
  <si>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</si>
  <si>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</si>
  <si>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</si>
  <si>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</si>
  <si>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</si>
  <si>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</si>
  <si>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</si>
  <si>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</si>
  <si>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</si>
  <si>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</si>
  <si>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</si>
  <si>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</si>
  <si>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</si>
  <si>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</si>
  <si>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</si>
  <si>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</si>
  <si>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</si>
  <si>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</si>
  <si>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</si>
  <si>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</si>
  <si>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</si>
  <si>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</si>
  <si>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</si>
  <si>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</si>
  <si>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</si>
  <si>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</si>
  <si>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</si>
  <si>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</si>
  <si>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</si>
  <si>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</si>
  <si>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</si>
  <si>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</si>
  <si>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</si>
  <si>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</si>
  <si>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</si>
  <si>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</si>
  <si>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</si>
  <si>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</si>
  <si>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</si>
  <si>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</si>
  <si>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</si>
  <si>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</si>
  <si>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</si>
  <si>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</si>
  <si>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</si>
  <si>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</si>
  <si>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</si>
  <si>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</si>
  <si>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</si>
  <si>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</si>
  <si>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</si>
  <si>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</si>
  <si>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</si>
  <si>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</si>
  <si>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</si>
  <si>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</si>
  <si>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</si>
  <si>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</si>
  <si>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</si>
  <si>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</si>
  <si>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</si>
  <si>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</si>
  <si>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</si>
  <si>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</si>
  <si>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</si>
  <si>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</si>
  <si>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</si>
  <si>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</si>
  <si>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</si>
  <si>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</si>
  <si>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</si>
  <si>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</si>
  <si>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</si>
  <si>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</si>
  <si>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</si>
  <si>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</si>
  <si>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</si>
  <si>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</si>
  <si>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</si>
  <si>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</si>
  <si>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</si>
  <si>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</si>
  <si>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</si>
  <si>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</si>
  <si>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</si>
  <si>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</si>
  <si>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</si>
  <si>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</si>
  <si>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</si>
  <si>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</si>
  <si>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</si>
  <si>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</si>
  <si>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</si>
  <si>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</si>
  <si>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</si>
  <si>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</si>
  <si>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</si>
  <si>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</si>
  <si>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</si>
  <si>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</si>
  <si>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</si>
  <si>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</si>
  <si>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</si>
  <si>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</si>
  <si>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</si>
  <si>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</si>
  <si>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</si>
  <si>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</si>
  <si>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</si>
  <si>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</si>
  <si>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</si>
  <si>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</si>
  <si>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</si>
  <si>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</si>
  <si>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</si>
  <si>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</si>
  <si>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</si>
  <si>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</si>
  <si>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</si>
  <si>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</si>
  <si>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</si>
  <si>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</si>
  <si>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</si>
  <si>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</si>
  <si>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</si>
  <si>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</si>
  <si>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</si>
  <si>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</si>
  <si>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</si>
  <si>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</si>
  <si>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</si>
  <si>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</si>
  <si>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</si>
  <si>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</si>
  <si>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</si>
  <si>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</si>
  <si>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</si>
  <si>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</si>
  <si>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</si>
  <si>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</si>
  <si>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</si>
  <si>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</si>
  <si>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</si>
  <si>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</si>
  <si>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</si>
  <si>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</si>
  <si>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</si>
  <si>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</si>
  <si>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</si>
  <si>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</si>
  <si>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</si>
  <si>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</si>
  <si>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</si>
  <si>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</si>
  <si>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</si>
  <si>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</si>
  <si>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</si>
  <si>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</si>
  <si>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</si>
  <si>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</si>
  <si>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</si>
  <si>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</si>
  <si>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</si>
  <si>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</si>
  <si>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</si>
  <si>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</si>
  <si>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</si>
  <si>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</si>
  <si>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</si>
  <si>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</si>
  <si>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</si>
  <si>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</si>
  <si>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</si>
  <si>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</si>
  <si>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</si>
  <si>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</si>
  <si>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</si>
  <si>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</si>
  <si>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</si>
  <si>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</si>
  <si>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</si>
  <si>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</si>
  <si>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</si>
  <si>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</si>
  <si>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</si>
  <si>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</si>
  <si>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</si>
  <si>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</si>
  <si>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</si>
  <si>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</si>
  <si>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</si>
  <si>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</si>
  <si>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</si>
  <si>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</si>
  <si>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</si>
  <si>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</si>
  <si>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</si>
  <si>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</si>
  <si>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</si>
  <si>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</si>
  <si>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</si>
  <si>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</si>
  <si>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</si>
  <si>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</si>
  <si>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</si>
  <si>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</si>
  <si>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</si>
  <si>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</si>
  <si>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</si>
  <si>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</si>
  <si>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</si>
  <si>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</si>
  <si>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</si>
  <si>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</si>
  <si>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</si>
  <si>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</si>
  <si>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</si>
  <si>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</si>
  <si>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</si>
  <si>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</si>
  <si>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</si>
  <si>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</si>
  <si>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</si>
  <si>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</si>
  <si>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</si>
  <si>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</si>
  <si>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</si>
  <si>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</si>
  <si>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</si>
  <si>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</si>
  <si>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</si>
  <si>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</si>
  <si>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</si>
  <si>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</si>
  <si>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</si>
  <si>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</si>
  <si>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</si>
  <si>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</si>
  <si>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</si>
  <si>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</si>
  <si>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</si>
  <si>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</si>
  <si>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</si>
  <si>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</si>
  <si>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</si>
  <si>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</si>
  <si>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</si>
  <si>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</si>
  <si>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</si>
  <si>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</si>
  <si>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</si>
  <si>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</si>
  <si>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</si>
  <si>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</si>
  <si>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</si>
  <si>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</si>
  <si>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</si>
  <si>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</si>
  <si>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</si>
  <si>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</si>
  <si>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</si>
  <si>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</si>
  <si>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</si>
  <si>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</si>
  <si>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</si>
  <si>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</si>
  <si>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</si>
  <si>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</si>
  <si>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</si>
  <si>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</si>
  <si>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</si>
  <si>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</si>
  <si>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</si>
  <si>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</si>
  <si>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</si>
  <si>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</si>
  <si>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</si>
  <si>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</si>
  <si>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</si>
  <si>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</si>
  <si>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</si>
  <si>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</si>
  <si>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</si>
  <si>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</si>
  <si>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</si>
  <si>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</si>
  <si>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</si>
  <si>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</si>
  <si>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</si>
  <si>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</si>
  <si>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</si>
  <si>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</si>
  <si>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</si>
  <si>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</si>
  <si>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</si>
  <si>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</si>
  <si>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</si>
  <si>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</si>
  <si>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</si>
  <si>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</si>
  <si>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</si>
  <si>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</si>
  <si>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</si>
  <si>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</si>
  <si>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</si>
  <si>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</si>
  <si>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</si>
  <si>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</si>
  <si>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</si>
  <si>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</si>
  <si>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</si>
  <si>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</si>
  <si>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</si>
  <si>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</si>
  <si>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</si>
  <si>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</si>
  <si>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</si>
  <si>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</si>
  <si>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</si>
  <si>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</si>
  <si>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</si>
  <si>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</si>
  <si>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</si>
  <si>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</si>
  <si>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</si>
  <si>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</si>
  <si>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</si>
  <si>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</si>
  <si>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</si>
  <si>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</si>
  <si>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</si>
  <si>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</si>
  <si>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</si>
  <si>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</si>
  <si>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</si>
  <si>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</si>
  <si>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</si>
  <si>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</si>
  <si>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</si>
  <si>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</si>
  <si>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</si>
  <si>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</si>
  <si>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</si>
  <si>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</si>
  <si>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</si>
  <si>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</si>
  <si>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</si>
  <si>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</si>
  <si>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</si>
  <si>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</si>
  <si>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</si>
  <si>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</si>
  <si>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</si>
  <si>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</si>
  <si>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</si>
  <si>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</si>
  <si>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</si>
  <si>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</si>
  <si>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</si>
  <si>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</si>
  <si>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</si>
  <si>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</si>
  <si>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</si>
  <si>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</si>
  <si>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</si>
  <si>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</si>
  <si>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</si>
  <si>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</si>
  <si>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</si>
  <si>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</si>
  <si>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</si>
  <si>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</si>
  <si>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</si>
  <si>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</si>
  <si>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</si>
  <si>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</si>
  <si>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</si>
  <si>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</si>
  <si>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</si>
  <si>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</si>
  <si>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</si>
  <si>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</si>
  <si>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</si>
  <si>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</si>
  <si>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</si>
  <si>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</si>
  <si>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</si>
  <si>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</si>
  <si>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</si>
  <si>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</si>
  <si>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</si>
  <si>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</si>
  <si>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</si>
  <si>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</si>
  <si>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</si>
  <si>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</si>
  <si>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</si>
  <si>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</si>
  <si>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</si>
  <si>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</si>
  <si>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</si>
  <si>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</si>
  <si>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</si>
  <si>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</si>
  <si>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</si>
  <si>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</si>
  <si>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</si>
  <si>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</si>
  <si>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</si>
  <si>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</si>
  <si>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</si>
  <si>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</si>
  <si>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</si>
  <si>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</si>
  <si>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</si>
  <si>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</si>
  <si>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</si>
  <si>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</si>
  <si>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</si>
  <si>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</si>
  <si>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</si>
  <si>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</si>
  <si>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</si>
  <si>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</si>
  <si>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</si>
  <si>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</si>
  <si>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</si>
  <si>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</si>
  <si>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</si>
  <si>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</si>
  <si>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</si>
  <si>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</si>
  <si>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</si>
  <si>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</si>
  <si>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</si>
  <si>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</si>
  <si>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</si>
  <si>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</si>
  <si>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</si>
  <si>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</si>
  <si>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</si>
  <si>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</si>
  <si>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</si>
  <si>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</si>
  <si>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</si>
  <si>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</si>
  <si>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</si>
  <si>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</si>
  <si>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</si>
  <si>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</si>
  <si>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</si>
  <si>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</si>
  <si>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</si>
  <si>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</si>
  <si>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</si>
  <si>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</si>
  <si>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</si>
  <si>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</si>
  <si>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</si>
  <si>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</si>
  <si>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</si>
  <si>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</si>
  <si>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</si>
  <si>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</si>
  <si>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</si>
  <si>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</si>
  <si>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</si>
  <si>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</si>
  <si>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</si>
  <si>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</si>
  <si>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</si>
  <si>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</si>
  <si>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</si>
  <si>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</si>
  <si>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</si>
  <si>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</si>
  <si>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</si>
  <si>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</si>
  <si>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</si>
  <si>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</si>
  <si>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</si>
  <si>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</si>
  <si>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</si>
  <si>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</si>
  <si>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</si>
  <si>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</si>
  <si>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</si>
  <si>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</si>
  <si>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</si>
  <si>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</si>
  <si>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</si>
  <si>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</si>
  <si>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</si>
  <si>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</si>
  <si>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</si>
  <si>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</si>
  <si>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</si>
  <si>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</si>
  <si>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</si>
  <si>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</si>
  <si>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</si>
  <si>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</si>
  <si>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</si>
  <si>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</si>
  <si>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</si>
  <si>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</si>
  <si>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</si>
  <si>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</si>
  <si>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</si>
  <si>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</si>
  <si>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</si>
  <si>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</si>
  <si>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</si>
  <si>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</si>
  <si>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</si>
  <si>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</si>
  <si>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</si>
  <si>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</si>
  <si>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</si>
  <si>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</si>
  <si>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</si>
  <si>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</si>
  <si>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</si>
  <si>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</si>
  <si>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</si>
  <si>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</si>
  <si>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</si>
  <si>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</si>
  <si>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</si>
  <si>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</si>
  <si>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</si>
  <si>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</si>
  <si>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</si>
  <si>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</si>
  <si>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</si>
  <si>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</si>
  <si>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</si>
  <si>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</si>
  <si>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</si>
  <si>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</si>
  <si>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</si>
  <si>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</si>
  <si>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</si>
  <si>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</si>
  <si>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</si>
  <si>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</si>
  <si>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</si>
  <si>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</si>
  <si>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</si>
  <si>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</si>
  <si>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</si>
  <si>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</si>
  <si>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</si>
  <si>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</si>
  <si>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</si>
  <si>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</si>
  <si>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</si>
  <si>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</si>
  <si>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</si>
  <si>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</si>
  <si>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</si>
  <si>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</si>
  <si>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</si>
  <si>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</si>
  <si>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</si>
  <si>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</si>
  <si>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</si>
  <si>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</si>
  <si>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</si>
  <si>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</si>
  <si>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</si>
  <si>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</si>
  <si>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</si>
  <si>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</si>
  <si>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</si>
  <si>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</si>
  <si>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</si>
  <si>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</si>
  <si>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</si>
  <si>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</si>
  <si>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</si>
  <si>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</si>
  <si>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</si>
  <si>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</si>
  <si>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</si>
  <si>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</si>
  <si>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</si>
  <si>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</si>
  <si>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</si>
  <si>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</si>
  <si>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</si>
  <si>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</si>
  <si>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</si>
  <si>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</si>
  <si>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</si>
  <si>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</si>
  <si>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</si>
  <si>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</si>
  <si>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</si>
  <si>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</si>
  <si>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</si>
  <si>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</si>
  <si>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</si>
  <si>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</si>
  <si>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</si>
  <si>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</si>
  <si>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</si>
  <si>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</si>
  <si>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</si>
  <si>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</si>
  <si>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</si>
  <si>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</si>
  <si>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</si>
  <si>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</si>
  <si>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</si>
  <si>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</si>
  <si>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</si>
  <si>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</si>
  <si>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</si>
  <si>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</si>
  <si>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</si>
  <si>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</si>
  <si>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</si>
  <si>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</si>
  <si>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</si>
  <si>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</si>
  <si>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</si>
  <si>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</si>
  <si>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</si>
  <si>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</si>
  <si>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</si>
  <si>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</si>
  <si>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</si>
  <si>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</si>
  <si>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</si>
  <si>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</si>
  <si>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</si>
  <si>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</si>
  <si>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</si>
  <si>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</si>
  <si>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</si>
  <si>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</si>
  <si>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</si>
  <si>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</si>
  <si>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</si>
  <si>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</si>
  <si>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</si>
  <si>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</si>
  <si>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</si>
  <si>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</si>
  <si>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</si>
  <si>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</si>
  <si>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</si>
  <si>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</si>
  <si>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</si>
  <si>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</si>
  <si>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</si>
  <si>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</si>
  <si>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</si>
  <si>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</si>
  <si>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</si>
  <si>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</si>
  <si>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</si>
  <si>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</si>
  <si>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</si>
  <si>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</si>
  <si>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</si>
  <si>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</si>
  <si>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</si>
  <si>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</si>
  <si>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</si>
  <si>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</si>
  <si>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</si>
  <si>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</si>
  <si>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</si>
  <si>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</si>
  <si>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</si>
  <si>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</si>
  <si>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</si>
  <si>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</si>
  <si>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</si>
  <si>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</si>
  <si>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</si>
  <si>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</si>
  <si>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</si>
  <si>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</si>
  <si>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</si>
  <si>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</si>
  <si>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</si>
  <si>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</si>
  <si>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</si>
  <si>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</si>
  <si>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</si>
  <si>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</si>
  <si>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</si>
  <si>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</si>
  <si>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</si>
  <si>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</si>
  <si>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</si>
  <si>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</si>
  <si>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</si>
  <si>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</si>
  <si>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</si>
  <si>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</si>
  <si>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</si>
  <si>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</si>
  <si>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</si>
  <si>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</si>
  <si>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</si>
  <si>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</si>
  <si>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</si>
  <si>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</si>
  <si>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</si>
  <si>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</si>
  <si>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</si>
  <si>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</si>
  <si>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</si>
  <si>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</si>
  <si>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</si>
  <si>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</si>
  <si>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</si>
  <si>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</si>
  <si>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</si>
  <si>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</si>
  <si>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</si>
  <si>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</si>
  <si>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</si>
  <si>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</si>
  <si>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</si>
  <si>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</si>
  <si>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</si>
  <si>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</si>
  <si>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</si>
  <si>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</si>
  <si>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</si>
  <si>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</si>
  <si>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</si>
  <si>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</si>
  <si>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</si>
  <si>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</si>
  <si>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</si>
  <si>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</si>
  <si>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</si>
  <si>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</si>
  <si>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</si>
  <si>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</si>
  <si>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</si>
  <si>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</si>
  <si>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</si>
  <si>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</si>
  <si>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</si>
  <si>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</si>
  <si>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</si>
  <si>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</si>
  <si>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</si>
  <si>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</si>
  <si>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</si>
  <si>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</si>
  <si>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</si>
  <si>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</si>
  <si>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</si>
  <si>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</si>
  <si>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</si>
  <si>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</si>
  <si>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</si>
  <si>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</si>
  <si>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</si>
  <si>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</si>
  <si>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</si>
  <si>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</si>
  <si>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</si>
  <si>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</si>
  <si>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</si>
  <si>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</si>
  <si>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</si>
  <si>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</si>
  <si>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</si>
  <si>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</si>
  <si>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</si>
  <si>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</si>
  <si>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</si>
  <si>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</si>
  <si>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</si>
  <si>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</si>
  <si>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</si>
  <si>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</si>
  <si>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</si>
  <si>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</si>
  <si>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</si>
  <si>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</si>
  <si>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</si>
  <si>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</si>
  <si>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</si>
  <si>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</si>
  <si>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</si>
  <si>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</si>
  <si>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</si>
  <si>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</si>
  <si>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</si>
  <si>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</si>
  <si>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</si>
  <si>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</si>
  <si>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</si>
  <si>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</si>
  <si>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</si>
  <si>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</si>
  <si>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</si>
  <si>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</si>
  <si>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</si>
  <si>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</si>
  <si>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</si>
  <si>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</si>
  <si>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</si>
  <si>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</si>
  <si>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</si>
  <si>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</si>
  <si>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</si>
  <si>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</si>
  <si>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</si>
  <si>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</si>
  <si>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</si>
  <si>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</si>
  <si>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</si>
  <si>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</si>
  <si>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</si>
  <si>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</si>
  <si>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</si>
  <si>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</si>
  <si>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</si>
  <si>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</si>
  <si>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</si>
  <si>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</si>
  <si>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</si>
  <si>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</si>
  <si>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</si>
  <si>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</si>
  <si>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</si>
  <si>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</si>
  <si>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</si>
  <si>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</si>
  <si>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</si>
  <si>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</si>
  <si>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</si>
  <si>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</si>
  <si>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</si>
  <si>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</si>
  <si>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</si>
  <si>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</si>
  <si>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</si>
  <si>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</si>
  <si>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</si>
  <si>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</si>
  <si>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</si>
  <si>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</si>
  <si>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</si>
  <si>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</si>
  <si>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</si>
  <si>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</si>
  <si>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</si>
  <si>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</si>
  <si>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</si>
  <si>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</si>
  <si>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</si>
  <si>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</si>
  <si>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</si>
  <si>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</si>
  <si>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</si>
  <si>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</si>
  <si>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</si>
  <si>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</si>
  <si>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</si>
  <si>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</si>
  <si>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</si>
  <si>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</si>
  <si>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</si>
  <si>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</si>
  <si>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</si>
  <si>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</si>
  <si>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</si>
  <si>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</si>
  <si>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</si>
  <si>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</si>
  <si>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</si>
  <si>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</si>
  <si>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</si>
  <si>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</si>
  <si>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</si>
  <si>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</si>
  <si>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</si>
  <si>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</si>
  <si>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</si>
  <si>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</si>
  <si>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</si>
  <si>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</si>
  <si>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</si>
  <si>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</si>
  <si>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</si>
  <si>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</si>
  <si>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</si>
  <si>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</si>
  <si>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</si>
  <si>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</si>
  <si>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</si>
  <si>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</si>
  <si>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</si>
  <si>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</si>
  <si>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</si>
  <si>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</si>
  <si>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</si>
  <si>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</si>
  <si>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</si>
  <si>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</si>
  <si>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</si>
  <si>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</si>
  <si>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</si>
  <si>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</si>
  <si>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</si>
  <si>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</si>
  <si>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</si>
  <si>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</si>
  <si>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</si>
  <si>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</si>
  <si>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</si>
  <si>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</si>
  <si>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</si>
  <si>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</si>
  <si>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</si>
  <si>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</si>
  <si>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</si>
  <si>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</si>
  <si>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</si>
  <si>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</si>
  <si>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</si>
  <si>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</si>
  <si>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</si>
  <si>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</si>
  <si>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</si>
  <si>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</si>
  <si>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</si>
  <si>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</si>
  <si>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</si>
  <si>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</si>
  <si>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</si>
  <si>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</si>
  <si>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</si>
  <si>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</si>
  <si>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</si>
  <si>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</si>
  <si>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</si>
  <si>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</si>
  <si>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</si>
  <si>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</si>
  <si>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</si>
  <si>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</si>
  <si>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</si>
  <si>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</si>
  <si>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</si>
  <si>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</si>
  <si>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</si>
  <si>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</si>
  <si>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</si>
  <si>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</si>
  <si>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</si>
  <si>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</si>
  <si>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</si>
  <si>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</si>
  <si>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</si>
  <si>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</si>
  <si>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</si>
  <si>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</si>
  <si>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</si>
  <si>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</si>
  <si>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</si>
  <si>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</si>
  <si>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</si>
  <si>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</si>
  <si>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</si>
  <si>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</si>
  <si>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</si>
  <si>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</si>
  <si>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</si>
  <si>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</si>
  <si>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</si>
  <si>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</si>
  <si>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</si>
  <si>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</si>
  <si>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</si>
  <si>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</si>
  <si>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</si>
  <si>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</si>
  <si>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</si>
  <si>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</si>
  <si>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</si>
  <si>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</si>
  <si>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</si>
  <si>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</si>
  <si>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</si>
  <si>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</si>
  <si>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</si>
  <si>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</si>
  <si>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</si>
  <si>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</si>
  <si>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</si>
  <si>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</si>
  <si>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</si>
  <si>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</si>
  <si>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</si>
  <si>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</si>
  <si>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</si>
  <si>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</si>
  <si>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</si>
  <si>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</si>
  <si>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</si>
  <si>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</si>
  <si>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</si>
  <si>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</si>
  <si>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</si>
  <si>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</si>
  <si>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</si>
  <si>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</si>
  <si>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</si>
  <si>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</si>
  <si>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</si>
  <si>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</si>
  <si>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</si>
  <si>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</si>
  <si>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</si>
  <si>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</si>
  <si>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</si>
  <si>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</si>
  <si>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</si>
  <si>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</si>
  <si>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</si>
  <si>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</si>
  <si>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</si>
  <si>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</si>
  <si>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</si>
  <si>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</si>
  <si>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</si>
  <si>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</si>
  <si>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</si>
  <si>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</si>
  <si>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</si>
  <si>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</si>
  <si>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</si>
  <si>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</si>
  <si>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</si>
  <si>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</si>
  <si>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</si>
  <si>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</si>
  <si>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</si>
  <si>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</si>
  <si>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</si>
  <si>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</si>
  <si>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</si>
  <si>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</si>
  <si>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</si>
  <si>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</si>
  <si>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</si>
  <si>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</si>
  <si>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</si>
  <si>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</si>
  <si>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</si>
  <si>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</si>
  <si>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</si>
  <si>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</si>
  <si>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</si>
  <si>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</si>
  <si>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</si>
  <si>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</si>
  <si>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</si>
  <si>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</si>
  <si>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</si>
  <si>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</si>
  <si>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</si>
  <si>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</si>
  <si>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</si>
  <si>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</si>
  <si>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</si>
  <si>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</si>
  <si>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</si>
  <si>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</si>
  <si>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</si>
  <si>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</si>
  <si>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</si>
  <si>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</si>
  <si>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</si>
  <si>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</si>
  <si>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</si>
  <si>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</si>
  <si>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</si>
  <si>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</si>
  <si>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</si>
  <si>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</si>
  <si>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</si>
  <si>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</si>
  <si>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</si>
  <si>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</si>
  <si>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</si>
  <si>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</si>
  <si>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</si>
  <si>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</si>
  <si>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</si>
  <si>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</si>
  <si>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</si>
  <si>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</si>
  <si>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</si>
  <si>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</si>
  <si>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</si>
  <si>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</si>
  <si>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</si>
  <si>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</si>
  <si>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</si>
  <si>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</si>
  <si>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</si>
  <si>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</si>
  <si>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</si>
  <si>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</si>
  <si>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</si>
  <si>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</si>
  <si>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</si>
  <si>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</si>
  <si>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</si>
  <si>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</si>
  <si>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</si>
  <si>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</si>
  <si>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</si>
  <si>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</si>
  <si>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</si>
  <si>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</si>
  <si>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</si>
  <si>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</si>
  <si>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</si>
  <si>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</si>
  <si>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</si>
  <si>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</si>
  <si>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</si>
  <si>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</si>
  <si>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</si>
  <si>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</si>
  <si>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</si>
  <si>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</si>
  <si>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</si>
  <si>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</si>
  <si>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</si>
  <si>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</si>
  <si>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</si>
  <si>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</si>
  <si>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</si>
  <si>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</si>
  <si>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</si>
  <si>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</si>
  <si>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</si>
  <si>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</si>
  <si>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</si>
  <si>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</si>
  <si>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</si>
  <si>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</si>
  <si>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</si>
  <si>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</si>
  <si>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</si>
  <si>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</si>
  <si>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</si>
  <si>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</si>
  <si>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</si>
  <si>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</si>
  <si>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</si>
  <si>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</si>
  <si>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</si>
  <si>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</si>
  <si>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</si>
  <si>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</si>
  <si>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</si>
  <si>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</si>
  <si>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</si>
  <si>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</si>
  <si>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</si>
  <si>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</si>
  <si>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</si>
  <si>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</si>
  <si>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</si>
  <si>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</si>
  <si>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</si>
  <si>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</si>
  <si>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</si>
  <si>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</si>
  <si>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</si>
  <si>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</si>
  <si>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</si>
  <si>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</si>
  <si>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</si>
  <si>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</si>
  <si>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</si>
  <si>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</si>
  <si>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</si>
  <si>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</si>
  <si>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</si>
  <si>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</si>
  <si>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</si>
  <si>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</si>
  <si>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</si>
  <si>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</si>
  <si>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</si>
  <si>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</si>
  <si>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</si>
  <si>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</si>
  <si>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</si>
  <si>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</si>
  <si>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</si>
  <si>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</si>
  <si>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</si>
  <si>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</si>
  <si>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</si>
  <si>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</si>
  <si>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</si>
  <si>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</si>
  <si>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</si>
  <si>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</si>
  <si>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</si>
  <si>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</si>
  <si>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</si>
  <si>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</si>
  <si>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</si>
  <si>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</si>
  <si>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</si>
  <si>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</si>
  <si>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</si>
  <si>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</si>
  <si>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</si>
  <si>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</si>
  <si>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</si>
  <si>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</si>
  <si>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</si>
  <si>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</si>
  <si>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</si>
  <si>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</si>
  <si>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</si>
  <si>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</si>
  <si>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</si>
  <si>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</si>
  <si>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</si>
  <si>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</si>
  <si>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</si>
  <si>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</si>
  <si>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</si>
  <si>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</si>
  <si>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</si>
  <si>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</si>
  <si>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</si>
  <si>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</si>
  <si>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</si>
  <si>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</si>
  <si>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</si>
  <si>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</si>
  <si>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</si>
  <si>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</si>
  <si>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</si>
  <si>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</si>
  <si>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</si>
  <si>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</si>
  <si>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</si>
  <si>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</si>
  <si>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</si>
  <si>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</si>
  <si>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</si>
  <si>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</si>
  <si>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</si>
  <si>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</si>
  <si>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</si>
  <si>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</si>
  <si>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</si>
  <si>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</si>
  <si>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</si>
  <si>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</si>
  <si>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</si>
  <si>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</si>
  <si>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</si>
  <si>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</si>
  <si>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</si>
  <si>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</si>
  <si>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</si>
  <si>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</si>
  <si>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</si>
  <si>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</si>
  <si>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</si>
  <si>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</si>
  <si>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</si>
  <si>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</si>
  <si>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</si>
  <si>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</si>
  <si>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</si>
  <si>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</si>
  <si>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</si>
  <si>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</si>
  <si>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</si>
  <si>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</si>
  <si>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</si>
  <si>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</si>
  <si>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</si>
  <si>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</si>
  <si>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</si>
  <si>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</si>
  <si>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</si>
  <si>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</si>
  <si>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</si>
  <si>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</si>
  <si>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</si>
  <si>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</si>
  <si>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</si>
  <si>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</si>
  <si>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</si>
  <si>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</si>
  <si>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</si>
  <si>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</si>
  <si>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</si>
  <si>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</si>
  <si>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</si>
  <si>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</si>
  <si>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</si>
  <si>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</si>
  <si>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</si>
  <si>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</si>
  <si>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</si>
  <si>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</si>
  <si>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</si>
  <si>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</si>
  <si>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</si>
  <si>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</si>
  <si>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</si>
  <si>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</si>
  <si>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</si>
  <si>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</si>
  <si>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</si>
  <si>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</si>
  <si>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</si>
  <si>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</si>
  <si>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</si>
  <si>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</si>
  <si>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</si>
  <si>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</si>
  <si>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</si>
  <si>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</si>
  <si>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</si>
  <si>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</si>
  <si>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</si>
  <si>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</si>
  <si>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</si>
  <si>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</si>
  <si>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</si>
  <si>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</si>
  <si>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</si>
  <si>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</si>
  <si>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</si>
  <si>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</si>
  <si>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</si>
  <si>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</si>
  <si>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</si>
  <si>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</si>
  <si>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</si>
  <si>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</si>
  <si>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</si>
  <si>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</si>
  <si>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</si>
  <si>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</si>
  <si>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</si>
  <si>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</si>
  <si>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</si>
  <si>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</si>
  <si>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</si>
  <si>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</si>
  <si>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</si>
  <si>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</si>
  <si>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</si>
  <si>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</si>
  <si>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</si>
  <si>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</si>
  <si>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</si>
  <si>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</si>
  <si>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</si>
  <si>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</si>
  <si>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</si>
  <si>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</si>
  <si>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</si>
  <si>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</si>
  <si>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</si>
  <si>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</si>
  <si>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</si>
  <si>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</si>
  <si>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</si>
  <si>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</si>
  <si>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</si>
  <si>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</si>
  <si>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</si>
  <si>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</si>
  <si>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</si>
  <si>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</si>
  <si>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</si>
  <si>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</si>
  <si>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</si>
  <si>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</si>
  <si>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</si>
  <si>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</si>
  <si>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</si>
  <si>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</si>
  <si>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</si>
  <si>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</si>
  <si>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</si>
  <si>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</si>
  <si>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</si>
  <si>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</si>
  <si>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</si>
  <si>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</si>
  <si>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</si>
  <si>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</si>
  <si>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</si>
  <si>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</si>
  <si>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</si>
  <si>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</si>
  <si>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</si>
  <si>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</si>
  <si>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</si>
  <si>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</si>
  <si>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</si>
  <si>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</si>
  <si>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</si>
  <si>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</si>
  <si>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</si>
  <si>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</si>
  <si>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</si>
  <si>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</si>
  <si>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</si>
  <si>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</si>
  <si>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</si>
  <si>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</si>
  <si>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</si>
  <si>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</si>
  <si>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</si>
  <si>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</si>
  <si>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</si>
  <si>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</si>
  <si>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</si>
  <si>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</si>
  <si>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</si>
  <si>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</si>
  <si>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</si>
  <si>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</si>
  <si>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</si>
  <si>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</si>
  <si>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</si>
  <si>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</si>
  <si>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</si>
  <si>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</si>
  <si>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</si>
  <si>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</si>
  <si>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</si>
  <si>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</si>
  <si>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</si>
  <si>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</si>
  <si>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</si>
  <si>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</si>
  <si>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</si>
  <si>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</si>
  <si>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</si>
  <si>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</si>
  <si>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</si>
  <si>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</si>
  <si>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</si>
  <si>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</si>
  <si>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</si>
  <si>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</si>
  <si>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</si>
  <si>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</si>
  <si>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</si>
  <si>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</si>
  <si>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</si>
  <si>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</si>
  <si>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</si>
  <si>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</si>
  <si>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</si>
  <si>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</si>
  <si>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</si>
  <si>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</si>
  <si>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</si>
  <si>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</si>
  <si>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</si>
  <si>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</si>
  <si>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</si>
  <si>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</si>
  <si>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</si>
  <si>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</si>
  <si>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</si>
  <si>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</si>
  <si>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</si>
  <si>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</si>
  <si>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</si>
  <si>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</si>
  <si>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</si>
  <si>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</si>
  <si>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</si>
  <si>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</si>
  <si>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</si>
  <si>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</si>
  <si>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</si>
  <si>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</si>
  <si>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</si>
  <si>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</si>
  <si>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</si>
  <si>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</si>
  <si>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</si>
  <si>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</si>
  <si>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</si>
  <si>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</si>
  <si>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</si>
  <si>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</si>
  <si>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</si>
  <si>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</si>
  <si>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</si>
  <si>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</si>
  <si>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</si>
  <si>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</si>
  <si>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</si>
  <si>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</si>
  <si>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</si>
  <si>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</si>
  <si>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</si>
  <si>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</si>
  <si>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</si>
  <si>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</si>
  <si>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</si>
  <si>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</si>
  <si>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</si>
  <si>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</si>
  <si>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</si>
  <si>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</si>
  <si>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</si>
  <si>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</si>
  <si>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</si>
  <si>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</si>
  <si>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</si>
  <si>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</si>
  <si>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</si>
  <si>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</si>
  <si>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</si>
  <si>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</si>
  <si>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</si>
  <si>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</si>
  <si>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</si>
  <si>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</si>
  <si>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</si>
  <si>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</si>
  <si>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</si>
  <si>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</si>
  <si>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</si>
  <si>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</si>
  <si>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</si>
  <si>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</si>
  <si>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</si>
  <si>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</si>
  <si>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</si>
  <si>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</si>
  <si>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</si>
  <si>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</si>
  <si>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</si>
  <si>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</si>
  <si>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</si>
  <si>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</si>
  <si>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</si>
  <si>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</si>
  <si>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</si>
  <si>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</si>
  <si>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</si>
  <si>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</si>
  <si>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</si>
  <si>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</si>
  <si>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</si>
  <si>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</si>
  <si>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</si>
  <si>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</si>
  <si>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</si>
  <si>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</si>
  <si>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</si>
  <si>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</si>
  <si>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</si>
  <si>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</si>
  <si>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</si>
  <si>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</si>
  <si>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</si>
  <si>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</si>
  <si>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</si>
  <si>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</si>
  <si>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</si>
  <si>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</si>
  <si>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</si>
  <si>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</si>
  <si>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</si>
  <si>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</si>
  <si>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</si>
  <si>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</si>
  <si>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</si>
  <si>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</si>
  <si>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</si>
  <si>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</si>
  <si>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</si>
  <si>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</si>
  <si>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</si>
  <si>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</si>
  <si>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</si>
  <si>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</si>
  <si>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</si>
  <si>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</si>
  <si>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</si>
  <si>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</si>
  <si>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</si>
  <si>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</si>
  <si>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</si>
  <si>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</si>
  <si>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</si>
  <si>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</si>
  <si>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</si>
  <si>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</si>
  <si>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</si>
  <si>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</si>
  <si>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</si>
  <si>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</si>
  <si>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</si>
  <si>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</si>
  <si>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</si>
  <si>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</si>
  <si>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</si>
  <si>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</si>
  <si>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</si>
  <si>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</si>
  <si>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</si>
  <si>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</si>
  <si>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</si>
  <si>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</si>
  <si>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</si>
  <si>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</si>
  <si>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</si>
  <si>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</si>
  <si>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</si>
  <si>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</si>
  <si>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</si>
  <si>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</si>
  <si>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</si>
  <si>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</si>
  <si>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</si>
  <si>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</si>
  <si>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</si>
  <si>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</si>
  <si>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</si>
  <si>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</si>
  <si>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</si>
  <si>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</si>
  <si>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</si>
  <si>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</si>
  <si>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</si>
  <si>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</si>
  <si>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</si>
  <si>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</si>
  <si>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</si>
  <si>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</si>
  <si>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</si>
  <si>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</si>
  <si>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</si>
  <si>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</si>
  <si>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</si>
  <si>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</si>
  <si>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</si>
  <si>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</si>
  <si>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</si>
  <si>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</si>
  <si>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</si>
  <si>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</si>
  <si>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</si>
  <si>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</si>
  <si>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</si>
  <si>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</si>
  <si>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</si>
  <si>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</si>
  <si>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</si>
  <si>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</si>
  <si>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</si>
  <si>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</si>
  <si>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</si>
  <si>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</si>
  <si>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</si>
  <si>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</si>
  <si>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</si>
  <si>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</si>
  <si>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</si>
  <si>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</si>
  <si>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</si>
  <si>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</si>
  <si>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</si>
  <si>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</si>
  <si>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</si>
  <si>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</si>
  <si>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</si>
  <si>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</si>
  <si>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</si>
  <si>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</si>
  <si>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</si>
  <si>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</si>
  <si>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</si>
  <si>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</si>
  <si>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</si>
  <si>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</si>
  <si>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</si>
  <si>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</si>
  <si>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</si>
  <si>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</si>
  <si>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</si>
  <si>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</si>
  <si>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</si>
  <si>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</si>
  <si>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</si>
  <si>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</si>
  <si>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</si>
  <si>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</si>
  <si>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</si>
  <si>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</si>
  <si>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</si>
  <si>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</si>
  <si>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</si>
  <si>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</si>
  <si>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</si>
  <si>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</si>
  <si>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</si>
  <si>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</si>
  <si>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</si>
  <si>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</si>
  <si>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</si>
  <si>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</si>
  <si>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</si>
  <si>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</si>
  <si>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</si>
  <si>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</si>
  <si>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</si>
  <si>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</si>
  <si>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</si>
  <si>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</si>
  <si>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</si>
  <si>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</si>
  <si>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</si>
  <si>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</si>
  <si>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</si>
  <si>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</si>
  <si>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</si>
  <si>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</si>
  <si>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</si>
  <si>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</si>
  <si>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</si>
  <si>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</si>
  <si>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</si>
  <si>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</si>
  <si>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</si>
  <si>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</si>
  <si>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</si>
  <si>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</si>
  <si>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</si>
  <si>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</si>
  <si>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</si>
  <si>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</si>
  <si>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</si>
  <si>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</si>
  <si>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</si>
  <si>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</si>
  <si>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</si>
  <si>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</si>
  <si>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</si>
  <si>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</si>
  <si>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</si>
  <si>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</si>
  <si>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</si>
  <si>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</si>
  <si>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</si>
  <si>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</si>
  <si>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</si>
  <si>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</si>
  <si>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</si>
  <si>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</si>
  <si>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</si>
  <si>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</si>
  <si>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</si>
  <si>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</si>
  <si>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</si>
  <si>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</si>
  <si>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</si>
  <si>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</si>
  <si>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</si>
  <si>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</si>
  <si>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</si>
  <si>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</si>
  <si>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</si>
  <si>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</si>
  <si>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</si>
  <si>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</si>
  <si>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</si>
  <si>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</si>
  <si>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</si>
  <si>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</si>
  <si>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</si>
  <si>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</si>
  <si>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</si>
  <si>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</si>
  <si>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</si>
  <si>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</si>
  <si>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</si>
  <si>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</si>
  <si>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</si>
  <si>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</si>
  <si>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</si>
  <si>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</si>
  <si>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</si>
  <si>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</si>
  <si>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</si>
  <si>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</si>
  <si>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</si>
  <si>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</si>
  <si>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</si>
  <si>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</si>
  <si>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</si>
  <si>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</si>
  <si>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</si>
  <si>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</si>
  <si>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</si>
  <si>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</si>
  <si>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</si>
  <si>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</si>
  <si>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</si>
  <si>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</si>
  <si>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</si>
  <si>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</si>
  <si>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</si>
  <si>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</si>
  <si>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</si>
  <si>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</si>
  <si>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</si>
  <si>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</si>
  <si>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</si>
  <si>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</si>
  <si>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</si>
  <si>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</si>
  <si>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</si>
  <si>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</si>
  <si>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</si>
  <si>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</si>
  <si>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</si>
  <si>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</si>
  <si>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</si>
  <si>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</si>
  <si>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</si>
  <si>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</si>
  <si>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</si>
  <si>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</si>
  <si>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</si>
  <si>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</si>
  <si>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</si>
  <si>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</si>
  <si>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</si>
  <si>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</si>
  <si>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</si>
  <si>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</si>
  <si>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</si>
  <si>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</si>
  <si>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</si>
  <si>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</si>
  <si>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</si>
  <si>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</si>
  <si>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</si>
  <si>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</si>
  <si>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</si>
  <si>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</si>
  <si>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</si>
  <si>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</si>
  <si>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</si>
  <si>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</si>
  <si>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</si>
  <si>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</si>
  <si>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</si>
  <si>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</si>
  <si>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</si>
  <si>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</si>
  <si>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</si>
  <si>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</si>
  <si>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</si>
  <si>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</si>
  <si>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</si>
  <si>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</si>
  <si>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</si>
  <si>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</si>
  <si>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</si>
  <si>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</si>
  <si>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</si>
  <si>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</si>
  <si>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</si>
  <si>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</si>
  <si>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</si>
  <si>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</si>
  <si>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</si>
  <si>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</si>
  <si>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</si>
  <si>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</si>
  <si>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</si>
  <si>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</si>
  <si>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</si>
  <si>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</si>
  <si>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</si>
  <si>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</si>
  <si>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</si>
  <si>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</si>
  <si>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</si>
  <si>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</si>
  <si>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</si>
  <si>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</si>
  <si>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</si>
  <si>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</si>
  <si>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</si>
  <si>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</si>
  <si>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</si>
  <si>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</si>
  <si>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</si>
  <si>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</si>
  <si>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</si>
  <si>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</si>
  <si>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</si>
  <si>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</si>
  <si>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</si>
  <si>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</si>
  <si>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</si>
  <si>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</si>
  <si>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</si>
  <si>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</si>
  <si>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</si>
  <si>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</si>
  <si>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</si>
  <si>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</si>
  <si>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</si>
  <si>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</si>
  <si>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</si>
  <si>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</si>
  <si>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</si>
  <si>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</si>
  <si>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</si>
  <si>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</si>
  <si>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</si>
  <si>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</si>
  <si>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</si>
  <si>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</si>
  <si>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</si>
  <si>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</si>
  <si>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</si>
  <si>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</si>
  <si>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</si>
  <si>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</si>
  <si>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</si>
  <si>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</si>
  <si>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</si>
  <si>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</si>
  <si>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</si>
  <si>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</si>
  <si>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</si>
  <si>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</si>
  <si>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</si>
  <si>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</si>
  <si>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</si>
  <si>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</si>
  <si>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</si>
  <si>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</si>
  <si>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</si>
  <si>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</si>
  <si>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</si>
  <si>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</si>
  <si>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</si>
  <si>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</si>
  <si>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</si>
  <si>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</si>
  <si>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</si>
  <si>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</si>
  <si>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</si>
  <si>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</si>
  <si>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</si>
  <si>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</si>
  <si>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</si>
  <si>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</si>
  <si>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</si>
  <si>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</si>
  <si>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</si>
  <si>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</si>
  <si>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</si>
  <si>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</si>
  <si>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</si>
  <si>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</si>
  <si>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</si>
  <si>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</si>
  <si>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</si>
  <si>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</si>
  <si>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</si>
  <si>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</si>
  <si>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</si>
  <si>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</si>
  <si>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</si>
  <si>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</si>
  <si>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</si>
  <si>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</si>
  <si>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</si>
  <si>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</si>
  <si>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</si>
  <si>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</si>
  <si>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</si>
  <si>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</si>
  <si>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</si>
  <si>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</si>
  <si>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</si>
  <si>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</si>
  <si>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</si>
  <si>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</si>
  <si>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</si>
  <si>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</si>
  <si>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</si>
  <si>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</si>
  <si>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</si>
  <si>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</si>
  <si>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</si>
  <si>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</si>
  <si>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</si>
  <si>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</si>
  <si>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</si>
  <si>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</si>
  <si>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</si>
  <si>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</si>
  <si>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</si>
  <si>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</si>
  <si>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</si>
  <si>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</si>
  <si>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</si>
  <si>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</si>
  <si>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</si>
  <si>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</si>
  <si>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</si>
  <si>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</si>
  <si>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</si>
  <si>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</si>
  <si>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</si>
  <si>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</si>
  <si>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</si>
  <si>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</si>
  <si>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</si>
  <si>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</si>
  <si>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</si>
  <si>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</si>
  <si>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</si>
  <si>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</si>
  <si>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</si>
  <si>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</si>
  <si>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</si>
  <si>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</si>
  <si>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</si>
  <si>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</si>
  <si>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</si>
  <si>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</si>
  <si>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</si>
  <si>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</si>
  <si>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</si>
  <si>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</si>
  <si>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</si>
  <si>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</si>
  <si>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</si>
  <si>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</si>
  <si>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</si>
  <si>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</si>
  <si>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</si>
  <si>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</si>
  <si>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</si>
  <si>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</si>
  <si>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</si>
  <si>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</si>
  <si>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</si>
  <si>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</si>
  <si>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</si>
  <si>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</si>
  <si>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</si>
  <si>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</si>
  <si>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</si>
  <si>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</si>
  <si>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</si>
  <si>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</si>
  <si>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</si>
  <si>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</si>
  <si>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</si>
  <si>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</si>
  <si>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</si>
  <si>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</si>
  <si>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</si>
  <si>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</si>
  <si>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</si>
  <si>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</si>
  <si>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</si>
  <si>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</si>
  <si>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</si>
  <si>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</si>
  <si>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</si>
  <si>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</si>
  <si>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</si>
  <si>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</si>
  <si>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</si>
  <si>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</si>
  <si>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</si>
  <si>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</si>
  <si>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</si>
  <si>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</si>
  <si>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</si>
  <si>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</si>
  <si>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</si>
  <si>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</si>
  <si>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</si>
  <si>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</si>
  <si>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</si>
  <si>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</si>
  <si>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</si>
  <si>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</si>
  <si>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</si>
  <si>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</si>
  <si>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</si>
  <si>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</si>
  <si>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</si>
  <si>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</si>
  <si>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</si>
  <si>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</si>
  <si>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</si>
  <si>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</si>
  <si>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</si>
  <si>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</si>
  <si>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</si>
  <si>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</si>
  <si>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</si>
  <si>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</si>
  <si>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</si>
  <si>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</si>
  <si>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</si>
  <si>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</si>
  <si>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</si>
  <si>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</si>
  <si>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</si>
  <si>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</si>
  <si>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</si>
  <si>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</si>
  <si>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</si>
  <si>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</si>
  <si>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</si>
  <si>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</si>
  <si>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</si>
  <si>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</si>
  <si>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</si>
  <si>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</si>
  <si>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</si>
  <si>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</si>
  <si>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</si>
  <si>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</si>
  <si>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</si>
  <si>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</si>
  <si>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</si>
  <si>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</si>
  <si>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</si>
  <si>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</si>
  <si>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</si>
  <si>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</si>
  <si>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</si>
  <si>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</si>
  <si>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</si>
  <si>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</si>
  <si>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</si>
  <si>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</si>
  <si>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</si>
  <si>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</si>
  <si>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</si>
  <si>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</si>
  <si>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</si>
  <si>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</si>
  <si>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</si>
  <si>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</si>
  <si>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</si>
  <si>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</si>
  <si>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</si>
  <si>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</si>
  <si>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</si>
  <si>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</si>
  <si>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</si>
  <si>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</si>
  <si>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</si>
  <si>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</si>
  <si>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</si>
  <si>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</si>
  <si>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</si>
  <si>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</si>
  <si>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</si>
  <si>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</si>
  <si>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</si>
  <si>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</si>
  <si>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</si>
  <si>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</si>
  <si>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</si>
  <si>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</si>
  <si>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</si>
  <si>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</si>
  <si>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</si>
  <si>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</si>
  <si>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</si>
  <si>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</si>
  <si>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</si>
  <si>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</si>
  <si>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</si>
  <si>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</si>
  <si>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</si>
  <si>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</si>
  <si>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</si>
  <si>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</si>
  <si>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</si>
  <si>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</si>
  <si>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</si>
  <si>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</si>
  <si>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</si>
  <si>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</si>
  <si>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</si>
  <si>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</si>
  <si>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</si>
  <si>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</si>
  <si>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</si>
  <si>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</si>
  <si>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</si>
  <si>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</si>
  <si>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</si>
  <si>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</si>
  <si>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</si>
  <si>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</si>
  <si>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</si>
  <si>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</si>
  <si>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</si>
  <si>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</si>
  <si>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</si>
  <si>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</si>
  <si>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</si>
  <si>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</si>
  <si>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</si>
  <si>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</si>
  <si>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</si>
  <si>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</si>
  <si>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</si>
  <si>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</si>
  <si>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</si>
  <si>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</si>
  <si>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</si>
  <si>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</si>
  <si>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</si>
  <si>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</si>
  <si>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</si>
  <si>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</si>
  <si>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</si>
  <si>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</si>
  <si>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</si>
  <si>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</si>
  <si>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</si>
  <si>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</si>
  <si>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</si>
  <si>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</si>
  <si>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</si>
  <si>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</si>
  <si>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</si>
  <si>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</si>
  <si>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</si>
  <si>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</si>
  <si>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</si>
  <si>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</si>
  <si>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</si>
  <si>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</si>
  <si>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</si>
  <si>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</si>
  <si>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</si>
  <si>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</si>
  <si>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</si>
  <si>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</si>
  <si>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</si>
  <si>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</si>
  <si>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</si>
  <si>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</si>
  <si>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</si>
  <si>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</si>
  <si>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</si>
  <si>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</si>
  <si>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</si>
  <si>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</si>
  <si>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</si>
  <si>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</si>
  <si>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</si>
  <si>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</si>
  <si>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</si>
  <si>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</si>
  <si>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</si>
  <si>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</si>
  <si>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</si>
  <si>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</si>
  <si>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</si>
  <si>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</si>
  <si>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</si>
  <si>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</si>
  <si>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</si>
  <si>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</si>
  <si>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</si>
  <si>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</si>
  <si>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</si>
  <si>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</si>
  <si>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</si>
  <si>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</si>
  <si>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</si>
  <si>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</si>
  <si>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</si>
  <si>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</si>
  <si>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</si>
  <si>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</si>
  <si>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</si>
  <si>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</si>
  <si>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</si>
  <si>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</si>
  <si>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</si>
  <si>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</si>
  <si>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</si>
  <si>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</si>
  <si>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</si>
  <si>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</si>
  <si>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</si>
  <si>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</si>
  <si>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</si>
  <si>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</si>
  <si>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</si>
  <si>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</si>
  <si>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</si>
  <si>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</si>
  <si>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</si>
  <si>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</si>
  <si>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</si>
  <si>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</si>
  <si>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</si>
  <si>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</si>
  <si>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</si>
  <si>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</si>
  <si>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</si>
  <si>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</si>
  <si>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</si>
  <si>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</si>
  <si>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</si>
  <si>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</si>
  <si>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</si>
  <si>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</si>
  <si>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</si>
  <si>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</si>
  <si>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</si>
  <si>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</si>
  <si>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</si>
  <si>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</si>
  <si>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</si>
  <si>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</si>
  <si>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</si>
  <si>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</si>
  <si>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</si>
  <si>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</si>
  <si>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</si>
  <si>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</si>
  <si>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</si>
  <si>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</si>
  <si>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</si>
  <si>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</si>
  <si>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</si>
  <si>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</si>
  <si>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</si>
  <si>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</si>
  <si>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</si>
  <si>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</si>
  <si>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</si>
  <si>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</si>
  <si>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</si>
  <si>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</si>
  <si>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</si>
  <si>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</si>
  <si>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</si>
  <si>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</si>
  <si>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</si>
  <si>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</si>
  <si>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</si>
  <si>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</si>
  <si>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</si>
  <si>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</si>
  <si>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</si>
  <si>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</si>
  <si>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</si>
  <si>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</si>
  <si>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</si>
  <si>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</si>
  <si>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</si>
  <si>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</si>
  <si>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</si>
  <si>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</si>
  <si>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</si>
  <si>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</si>
  <si>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</si>
  <si>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</si>
  <si>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</si>
  <si>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</si>
  <si>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</si>
  <si>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</si>
  <si>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</si>
  <si>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</si>
  <si>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</si>
  <si>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</si>
  <si>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</si>
  <si>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</si>
  <si>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</si>
  <si>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</si>
  <si>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</si>
  <si>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</si>
  <si>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</si>
  <si>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</si>
  <si>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</si>
  <si>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</si>
  <si>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</si>
  <si>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</si>
  <si>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</si>
  <si>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</si>
  <si>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</si>
  <si>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</si>
  <si>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</si>
  <si>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</si>
  <si>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</si>
  <si>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</si>
  <si>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</si>
  <si>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</si>
  <si>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</si>
  <si>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</si>
  <si>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</si>
  <si>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</si>
  <si>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</si>
  <si>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</si>
  <si>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</si>
  <si>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</si>
  <si>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</si>
  <si>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</si>
  <si>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</si>
  <si>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</si>
  <si>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</si>
  <si>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</si>
  <si>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</si>
  <si>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</si>
  <si>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</si>
  <si>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</si>
  <si>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</si>
  <si>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</si>
  <si>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</si>
  <si>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</si>
  <si>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</si>
  <si>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</si>
  <si>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</si>
  <si>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</si>
  <si>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</si>
  <si>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</si>
  <si>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</si>
  <si>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</si>
  <si>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</si>
  <si>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</si>
  <si>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</si>
  <si>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</si>
  <si>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</si>
  <si>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</si>
  <si>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</si>
  <si>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</si>
  <si>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</si>
  <si>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</si>
  <si>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</si>
  <si>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</si>
  <si>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</si>
  <si>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</si>
  <si>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</si>
  <si>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</si>
  <si>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</si>
  <si>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</si>
  <si>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</si>
  <si>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</si>
  <si>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</si>
  <si>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</si>
  <si>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</si>
  <si>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</si>
  <si>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</si>
  <si>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</si>
  <si>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</si>
  <si>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</si>
  <si>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</si>
  <si>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</si>
  <si>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</si>
  <si>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</si>
  <si>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</si>
  <si>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</si>
  <si>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</si>
  <si>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</si>
  <si>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</si>
  <si>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</si>
  <si>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</si>
  <si>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</si>
  <si>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</si>
  <si>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</si>
  <si>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</si>
  <si>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</si>
  <si>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</si>
  <si>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</si>
  <si>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</si>
  <si>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</si>
  <si>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</si>
  <si>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</si>
  <si>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</si>
  <si>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</si>
  <si>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</si>
  <si>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</si>
  <si>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</si>
  <si>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</si>
  <si>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</si>
  <si>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</si>
  <si>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</si>
  <si>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</si>
  <si>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</si>
  <si>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</si>
  <si>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</si>
  <si>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</si>
  <si>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</si>
  <si>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</si>
  <si>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</si>
  <si>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</si>
  <si>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</si>
  <si>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</si>
  <si>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</si>
  <si>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</si>
  <si>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</si>
  <si>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</si>
  <si>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</si>
  <si>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</si>
  <si>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</si>
  <si>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</si>
  <si>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</si>
  <si>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</si>
  <si>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</si>
  <si>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</si>
  <si>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</si>
  <si>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</si>
  <si>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</si>
  <si>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</si>
  <si>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</si>
  <si>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</si>
  <si>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</si>
  <si>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</si>
  <si>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</si>
  <si>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</si>
  <si>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</si>
  <si>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</si>
  <si>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</si>
  <si>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</si>
  <si>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</si>
  <si>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</si>
  <si>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</si>
  <si>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</si>
  <si>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</si>
  <si>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</si>
  <si>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</si>
  <si>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</si>
  <si>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</si>
  <si>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</si>
  <si>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</si>
  <si>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</si>
  <si>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</si>
  <si>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</si>
  <si>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</si>
  <si>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</si>
  <si>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</si>
  <si>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</si>
  <si>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</si>
  <si>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</si>
  <si>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</si>
  <si>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</si>
  <si>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</si>
  <si>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</si>
  <si>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</si>
  <si>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</si>
  <si>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</si>
  <si>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</si>
  <si>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</si>
  <si>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</si>
  <si>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</si>
  <si>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</si>
  <si>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</si>
  <si>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</si>
  <si>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</si>
  <si>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</si>
  <si>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</si>
  <si>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</si>
  <si>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</si>
  <si>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</si>
  <si>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</si>
  <si>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</si>
  <si>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</si>
  <si>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</si>
  <si>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</si>
  <si>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</si>
  <si>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</si>
  <si>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</si>
  <si>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</si>
  <si>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</si>
  <si>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</si>
  <si>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</si>
  <si>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</si>
  <si>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</si>
  <si>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</si>
  <si>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</si>
  <si>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</si>
  <si>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</si>
  <si>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</si>
  <si>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</si>
  <si>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</si>
  <si>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</si>
  <si>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</si>
  <si>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</si>
  <si>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</si>
  <si>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</si>
  <si>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</si>
  <si>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</si>
  <si>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</si>
  <si>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</si>
  <si>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</si>
  <si>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</si>
  <si>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</si>
  <si>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</si>
  <si>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</si>
  <si>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</si>
  <si>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</si>
  <si>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</si>
  <si>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</si>
  <si>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</si>
  <si>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</si>
  <si>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</si>
  <si>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</si>
  <si>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</si>
  <si>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</si>
  <si>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</si>
  <si>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</si>
  <si>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</si>
  <si>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</si>
  <si>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</si>
  <si>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</si>
  <si>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</si>
  <si>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</si>
  <si>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</si>
  <si>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</si>
  <si>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</si>
  <si>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</si>
  <si>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</si>
  <si>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</si>
  <si>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</si>
  <si>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</si>
  <si>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</si>
  <si>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</si>
  <si>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</si>
  <si>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</si>
  <si>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</si>
  <si>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</si>
  <si>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</si>
  <si>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</si>
  <si>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</si>
  <si>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</si>
  <si>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</si>
  <si>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</si>
  <si>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</si>
  <si>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</si>
  <si>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</si>
  <si>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</si>
  <si>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</si>
  <si>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</si>
  <si>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</si>
  <si>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</si>
  <si>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</si>
  <si>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</si>
  <si>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</si>
  <si>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</si>
  <si>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</si>
  <si>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</si>
  <si>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</si>
  <si>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</si>
  <si>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</si>
  <si>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</si>
  <si>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</si>
  <si>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</si>
  <si>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</si>
  <si>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</si>
  <si>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</si>
  <si>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</si>
  <si>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</si>
  <si>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</si>
  <si>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</si>
  <si>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</si>
  <si>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</si>
  <si>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</si>
  <si>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</si>
  <si>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</si>
  <si>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</si>
  <si>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</si>
  <si>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</si>
  <si>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</si>
  <si>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</si>
  <si>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</si>
  <si>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</si>
  <si>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</si>
  <si>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</si>
  <si>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</si>
  <si>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</si>
  <si>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</si>
  <si>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</si>
  <si>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</si>
  <si>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</si>
  <si>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</si>
  <si>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</si>
  <si>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</si>
  <si>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</si>
  <si>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</si>
  <si>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</si>
  <si>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</si>
  <si>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</si>
  <si>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</si>
  <si>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</si>
  <si>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</si>
  <si>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</si>
  <si>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</si>
  <si>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</si>
  <si>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</si>
  <si>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</si>
  <si>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</si>
  <si>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</si>
  <si>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</si>
  <si>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</si>
  <si>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</si>
  <si>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</si>
  <si>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</si>
  <si>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</si>
  <si>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</si>
  <si>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</si>
  <si>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</si>
  <si>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</si>
  <si>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</si>
  <si>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</si>
  <si>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</si>
  <si>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</si>
  <si>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</si>
  <si>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</si>
  <si>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</si>
  <si>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</si>
  <si>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</si>
  <si>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</si>
  <si>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</si>
  <si>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</si>
  <si>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</si>
  <si>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</si>
  <si>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</si>
  <si>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</si>
  <si>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</si>
  <si>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</si>
  <si>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</si>
  <si>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</si>
  <si>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</si>
  <si>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</si>
  <si>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</si>
  <si>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</si>
  <si>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</si>
  <si>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</si>
  <si>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</si>
  <si>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</si>
  <si>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</si>
  <si>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</si>
  <si>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</si>
  <si>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</si>
  <si>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</si>
  <si>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</si>
  <si>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</si>
  <si>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</si>
  <si>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</si>
  <si>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</si>
  <si>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</si>
  <si>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</si>
  <si>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</si>
  <si>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</si>
  <si>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</si>
  <si>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</si>
  <si>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</si>
  <si>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</si>
  <si>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</si>
  <si>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</si>
  <si>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</si>
  <si>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</si>
  <si>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</si>
  <si>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</si>
  <si>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</si>
  <si>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</si>
  <si>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</si>
  <si>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</si>
  <si>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</si>
  <si>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</si>
  <si>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</si>
  <si>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</si>
  <si>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</si>
  <si>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</si>
  <si>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</si>
  <si>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</si>
  <si>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</si>
  <si>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</si>
  <si>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</si>
  <si>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</si>
  <si>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</si>
  <si>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</si>
  <si>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</si>
  <si>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</si>
  <si>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</si>
  <si>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</si>
  <si>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</si>
  <si>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</si>
  <si>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</si>
  <si>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</si>
  <si>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</si>
  <si>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</si>
  <si>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</si>
  <si>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</si>
  <si>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</si>
  <si>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</si>
  <si>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</si>
  <si>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</si>
  <si>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</si>
  <si>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</si>
  <si>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</si>
  <si>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</si>
  <si>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</si>
  <si>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</si>
  <si>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</si>
  <si>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</si>
  <si>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</si>
  <si>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</si>
  <si>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</si>
  <si>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</si>
  <si>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</si>
  <si>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</si>
  <si>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</si>
  <si>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</si>
  <si>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</si>
  <si>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</si>
  <si>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</si>
  <si>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</si>
  <si>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</si>
  <si>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</si>
  <si>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</si>
  <si>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</si>
  <si>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</si>
  <si>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</si>
  <si>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</si>
  <si>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</si>
  <si>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</si>
  <si>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</si>
  <si>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</si>
  <si>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</si>
  <si>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</si>
  <si>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</si>
  <si>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</si>
  <si>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</si>
  <si>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</si>
  <si>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</si>
  <si>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</si>
  <si>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</si>
  <si>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</si>
  <si>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</si>
  <si>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</si>
  <si>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</si>
  <si>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</si>
  <si>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</si>
  <si>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</si>
  <si>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</si>
  <si>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</si>
  <si>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</si>
  <si>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</si>
  <si>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</si>
  <si>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</si>
  <si>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</si>
  <si>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</si>
  <si>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</si>
  <si>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</si>
  <si>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</si>
  <si>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</si>
  <si>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</si>
  <si>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</si>
  <si>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</si>
  <si>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</si>
  <si>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</si>
  <si>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</si>
  <si>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</si>
  <si>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</si>
  <si>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</si>
  <si>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</si>
  <si>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</si>
  <si>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</si>
  <si>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</si>
  <si>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</si>
  <si>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</si>
  <si>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</si>
  <si>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</si>
  <si>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</si>
  <si>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</si>
  <si>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</si>
  <si>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</si>
  <si>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</si>
  <si>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</si>
  <si>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</si>
  <si>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</si>
  <si>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</si>
  <si>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</si>
  <si>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</si>
  <si>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</si>
  <si>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</si>
  <si>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</si>
  <si>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</si>
  <si>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</si>
  <si>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</si>
  <si>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</si>
  <si>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</si>
  <si>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</si>
  <si>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</si>
  <si>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</si>
  <si>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</si>
  <si>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</si>
  <si>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</si>
  <si>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</si>
  <si>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</si>
  <si>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</si>
  <si>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</si>
  <si>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</si>
  <si>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</si>
  <si>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</si>
  <si>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</si>
  <si>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</si>
  <si>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</si>
  <si>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</si>
  <si>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</si>
  <si>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</si>
  <si>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</si>
  <si>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</si>
  <si>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</si>
  <si>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</si>
  <si>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</si>
  <si>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</si>
  <si>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</si>
  <si>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</si>
  <si>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</si>
  <si>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</si>
  <si>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</si>
  <si>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</si>
  <si>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</si>
  <si>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</si>
  <si>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</si>
  <si>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</si>
  <si>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</si>
  <si>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</si>
  <si>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</si>
  <si>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</si>
  <si>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</si>
  <si>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</si>
  <si>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</si>
  <si>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</si>
  <si>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</si>
  <si>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</si>
  <si>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</si>
  <si>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</si>
  <si>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</si>
  <si>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</si>
  <si>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</si>
  <si>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</si>
  <si>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</si>
  <si>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</si>
  <si>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</si>
  <si>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</si>
  <si>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</si>
  <si>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</si>
  <si>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</si>
  <si>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</si>
  <si>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</si>
  <si>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</si>
  <si>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</si>
  <si>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</si>
  <si>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</si>
  <si>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</si>
  <si>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</si>
  <si>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</si>
  <si>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</si>
  <si>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</si>
  <si>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</si>
  <si>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</si>
  <si>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</si>
  <si>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</si>
  <si>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</si>
  <si>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</si>
  <si>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</si>
  <si>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</si>
  <si>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</si>
  <si>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</si>
  <si>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</si>
  <si>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</si>
  <si>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</si>
  <si>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</si>
  <si>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</si>
  <si>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</si>
  <si>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</si>
  <si>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</si>
  <si>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</si>
  <si>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</si>
  <si>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</si>
  <si>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</si>
  <si>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</si>
  <si>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</si>
  <si>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</si>
  <si>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</si>
  <si>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</si>
  <si>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</si>
  <si>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</si>
  <si>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</si>
  <si>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</si>
  <si>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</si>
  <si>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</si>
  <si>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</si>
  <si>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</si>
  <si>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</si>
  <si>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</si>
  <si>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</si>
  <si>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</si>
  <si>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</si>
  <si>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</si>
  <si>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</si>
  <si>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</si>
  <si>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</si>
  <si>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</si>
  <si>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</si>
  <si>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</si>
  <si>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</si>
  <si>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</si>
  <si>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</si>
  <si>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</si>
  <si>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</si>
  <si>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</si>
  <si>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</si>
  <si>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</si>
  <si>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</si>
  <si>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</si>
  <si>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</si>
  <si>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</si>
  <si>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</si>
  <si>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</si>
  <si>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</si>
  <si>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</si>
  <si>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</si>
  <si>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</si>
  <si>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</si>
  <si>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</si>
  <si>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</si>
  <si>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</si>
  <si>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</si>
  <si>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</si>
  <si>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</si>
  <si>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</si>
  <si>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</si>
  <si>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</si>
  <si>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</si>
  <si>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</si>
  <si>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</si>
  <si>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</si>
  <si>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</si>
  <si>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</si>
  <si>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</si>
  <si>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</si>
  <si>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</si>
  <si>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</si>
  <si>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</si>
  <si>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</si>
  <si>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</si>
  <si>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</si>
  <si>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</si>
  <si>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</si>
  <si>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</si>
  <si>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</si>
  <si>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</si>
  <si>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</si>
  <si>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</si>
  <si>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</si>
  <si>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</si>
  <si>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</si>
  <si>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</si>
  <si>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</si>
  <si>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</si>
  <si>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</si>
  <si>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</si>
  <si>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</si>
  <si>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</si>
  <si>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</si>
  <si>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</si>
  <si>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</si>
  <si>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</si>
  <si>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</si>
  <si>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</si>
  <si>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</si>
  <si>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</si>
  <si>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</si>
  <si>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</si>
  <si>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</si>
  <si>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</si>
  <si>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</si>
  <si>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</si>
  <si>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</si>
  <si>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</si>
  <si>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</si>
  <si>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</si>
  <si>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</si>
  <si>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</si>
  <si>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</si>
  <si>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</si>
  <si>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</si>
  <si>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</si>
  <si>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</si>
  <si>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</si>
  <si>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</si>
  <si>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</si>
  <si>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</si>
  <si>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</si>
  <si>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</si>
  <si>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</si>
  <si>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</si>
  <si>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</si>
  <si>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</si>
  <si>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</si>
  <si>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</si>
  <si>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</si>
  <si>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</si>
  <si>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</si>
  <si>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</si>
  <si>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</si>
  <si>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</si>
  <si>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</si>
  <si>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</si>
  <si>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</si>
  <si>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</si>
  <si>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</si>
  <si>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</si>
  <si>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</si>
  <si>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</si>
  <si>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</si>
  <si>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</si>
  <si>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</si>
  <si>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</si>
  <si>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</si>
  <si>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</si>
  <si>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</si>
  <si>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</si>
  <si>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</si>
  <si>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</si>
  <si>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</si>
  <si>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</si>
  <si>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</si>
  <si>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</si>
  <si>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</si>
  <si>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</si>
  <si>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</si>
  <si>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</si>
  <si>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</si>
  <si>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</si>
  <si>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</si>
  <si>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</si>
  <si>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</si>
  <si>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</si>
  <si>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</si>
  <si>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</si>
  <si>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</si>
  <si>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</si>
  <si>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</si>
  <si>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</si>
  <si>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</si>
  <si>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</si>
  <si>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</si>
  <si>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</si>
  <si>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</si>
  <si>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</si>
  <si>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</si>
  <si>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</si>
  <si>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</si>
  <si>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</si>
  <si>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</si>
  <si>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</si>
  <si>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</si>
  <si>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</si>
  <si>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</si>
  <si>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</si>
  <si>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</si>
  <si>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</si>
  <si>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</si>
  <si>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</si>
  <si>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</si>
  <si>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</si>
  <si>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</si>
  <si>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</si>
  <si>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</si>
  <si>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</si>
  <si>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</si>
  <si>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</si>
  <si>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</si>
  <si>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</si>
  <si>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</si>
  <si>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</si>
  <si>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</si>
  <si>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</si>
  <si>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</si>
  <si>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</si>
  <si>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</si>
  <si>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</si>
  <si>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</si>
  <si>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</si>
  <si>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</si>
  <si>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</si>
  <si>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</si>
  <si>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</si>
  <si>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</si>
  <si>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</si>
  <si>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</si>
  <si>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</si>
  <si>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</si>
  <si>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</si>
  <si>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</si>
  <si>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</si>
  <si>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</si>
  <si>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</si>
  <si>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</si>
  <si>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</si>
  <si>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</si>
  <si>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</si>
  <si>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</si>
  <si>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</si>
  <si>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</si>
  <si>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</si>
  <si>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</si>
  <si>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</si>
  <si>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</si>
  <si>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</si>
  <si>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</si>
  <si>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</si>
  <si>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</si>
  <si>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</si>
  <si>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</si>
  <si>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</si>
  <si>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</si>
  <si>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</si>
  <si>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</si>
  <si>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</si>
  <si>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</si>
  <si>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</si>
  <si>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</si>
  <si>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</si>
  <si>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</si>
  <si>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</si>
  <si>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</si>
  <si>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</si>
  <si>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</si>
  <si>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</si>
  <si>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</si>
  <si>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</si>
  <si>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</si>
  <si>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</si>
  <si>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</si>
  <si>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</si>
  <si>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</si>
  <si>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</si>
  <si>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</si>
  <si>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</si>
  <si>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</si>
  <si>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</si>
  <si>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</si>
  <si>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</si>
  <si>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</si>
  <si>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</si>
  <si>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</si>
  <si>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</si>
  <si>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</si>
  <si>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</si>
  <si>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</si>
  <si>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</si>
  <si>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</si>
  <si>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</si>
  <si>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</si>
  <si>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</si>
  <si>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</si>
  <si>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</si>
  <si>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</si>
  <si>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</si>
  <si>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</si>
  <si>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</si>
  <si>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</si>
  <si>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</si>
  <si>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</si>
  <si>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</si>
  <si>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</si>
  <si>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</si>
  <si>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</si>
  <si>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</si>
  <si>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</si>
  <si>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</si>
  <si>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</si>
  <si>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</si>
  <si>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</si>
  <si>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</si>
  <si>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</si>
  <si>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</si>
  <si>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</si>
  <si>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</si>
  <si>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</si>
  <si>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</si>
  <si>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</si>
  <si>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</si>
  <si>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</si>
  <si>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</si>
  <si>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</si>
  <si>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</si>
  <si>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</si>
  <si>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</si>
  <si>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</si>
  <si>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</si>
  <si>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</si>
  <si>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</si>
  <si>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</si>
  <si>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</si>
  <si>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</si>
  <si>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</si>
  <si>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</si>
  <si>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</si>
  <si>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</si>
  <si>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</si>
  <si>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</si>
  <si>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</si>
  <si>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</si>
  <si>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</si>
  <si>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</si>
  <si>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</si>
  <si>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</si>
  <si>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</si>
  <si>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</si>
  <si>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</si>
  <si>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</si>
  <si>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</si>
  <si>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</si>
  <si>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</si>
  <si>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</si>
  <si>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</si>
  <si>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</si>
  <si>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</si>
  <si>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</si>
  <si>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</si>
  <si>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</si>
  <si>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</si>
  <si>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</si>
  <si>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</si>
  <si>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</si>
  <si>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</si>
  <si>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</si>
  <si>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</si>
  <si>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</si>
  <si>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</si>
  <si>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</si>
  <si>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</si>
  <si>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</si>
  <si>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</si>
  <si>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</si>
  <si>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</si>
  <si>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</si>
  <si>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</si>
  <si>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</si>
  <si>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</si>
  <si>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</si>
  <si>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</si>
  <si>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</si>
  <si>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</si>
  <si>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</si>
  <si>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</si>
  <si>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</si>
  <si>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</si>
  <si>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</si>
  <si>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</si>
  <si>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</si>
  <si>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</si>
  <si>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</si>
  <si>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</si>
  <si>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</si>
  <si>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</si>
  <si>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</si>
  <si>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</si>
  <si>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</si>
  <si>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</si>
  <si>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</si>
  <si>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</si>
  <si>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</si>
  <si>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</si>
  <si>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</si>
  <si>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</si>
  <si>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</si>
  <si>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</si>
  <si>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</si>
  <si>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</si>
  <si>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</si>
  <si>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</si>
  <si>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</si>
  <si>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</si>
  <si>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</si>
  <si>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</si>
  <si>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</si>
  <si>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</si>
  <si>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</si>
  <si>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</si>
  <si>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</si>
  <si>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</si>
  <si>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</si>
  <si>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</si>
  <si>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</si>
  <si>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</si>
  <si>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</si>
  <si>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</si>
  <si>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</si>
  <si>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</si>
  <si>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</si>
  <si>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</si>
  <si>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</si>
  <si>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</si>
  <si>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</si>
  <si>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</si>
  <si>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</si>
  <si>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</si>
  <si>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</si>
  <si>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</si>
  <si>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</si>
  <si>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</si>
  <si>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</si>
  <si>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</si>
  <si>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</si>
  <si>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</si>
  <si>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</si>
  <si>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</si>
  <si>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</si>
  <si>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</si>
  <si>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</si>
  <si>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</si>
  <si>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</si>
  <si>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</si>
  <si>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</si>
  <si>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</si>
  <si>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</si>
  <si>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</si>
  <si>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</si>
  <si>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</si>
  <si>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</si>
  <si>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</si>
  <si>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</si>
  <si>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</si>
  <si>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</si>
  <si>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</si>
  <si>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</si>
  <si>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</si>
  <si>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</si>
  <si>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</si>
  <si>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</si>
  <si>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</si>
  <si>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</si>
  <si>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</si>
  <si>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</si>
  <si>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</si>
  <si>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</si>
  <si>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</si>
  <si>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</si>
  <si>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</si>
  <si>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</si>
  <si>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</si>
  <si>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</si>
  <si>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</si>
  <si>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</si>
  <si>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</si>
  <si>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</si>
  <si>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</si>
  <si>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</si>
  <si>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</si>
  <si>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</si>
  <si>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</si>
  <si>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</si>
  <si>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</si>
  <si>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</si>
  <si>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</si>
  <si>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</si>
  <si>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</si>
  <si>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</si>
  <si>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</si>
  <si>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</si>
  <si>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</si>
  <si>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</si>
  <si>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</si>
  <si>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</si>
  <si>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</si>
  <si>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</si>
  <si>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</si>
  <si>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</si>
  <si>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</si>
  <si>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</si>
  <si>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</si>
  <si>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</si>
  <si>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</si>
  <si>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</si>
  <si>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</si>
  <si>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</si>
  <si>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</si>
  <si>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</si>
  <si>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</si>
  <si>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</si>
  <si>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</si>
  <si>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</si>
  <si>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</si>
  <si>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</si>
  <si>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</si>
  <si>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</si>
  <si>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</si>
  <si>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</si>
  <si>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</si>
  <si>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</si>
  <si>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</si>
  <si>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</si>
  <si>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</si>
  <si>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</si>
  <si>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</si>
  <si>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</si>
  <si>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</si>
  <si>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</si>
  <si>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</si>
  <si>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</si>
  <si>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</si>
  <si>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</si>
  <si>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</si>
  <si>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</si>
  <si>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</si>
  <si>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</si>
  <si>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</si>
  <si>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</si>
  <si>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</si>
  <si>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</si>
  <si>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</si>
  <si>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</si>
  <si>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</si>
  <si>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</si>
  <si>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</si>
  <si>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</si>
  <si>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</si>
  <si>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</si>
  <si>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</si>
  <si>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</si>
  <si>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</si>
  <si>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</si>
  <si>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</si>
  <si>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</si>
  <si>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</si>
  <si>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</si>
  <si>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</si>
  <si>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</si>
  <si>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</si>
  <si>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</si>
  <si>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</si>
  <si>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</si>
  <si>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</si>
  <si>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</si>
  <si>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</si>
  <si>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</si>
  <si>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</si>
  <si>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</si>
  <si>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</si>
  <si>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</si>
  <si>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</si>
  <si>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</si>
  <si>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</si>
  <si>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</si>
  <si>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</si>
  <si>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</si>
  <si>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</si>
  <si>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</si>
  <si>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</si>
  <si>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</si>
  <si>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</si>
  <si>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</si>
  <si>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</si>
  <si>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</si>
  <si>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</si>
  <si>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</si>
  <si>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</si>
  <si>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</si>
  <si>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</si>
  <si>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</si>
  <si>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</si>
  <si>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</si>
  <si>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</si>
  <si>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</si>
  <si>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</si>
  <si>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</si>
  <si>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</si>
  <si>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</si>
  <si>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</si>
  <si>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</si>
  <si>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</si>
  <si>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</si>
  <si>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</si>
  <si>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</si>
  <si>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</si>
  <si>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</si>
  <si>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</si>
  <si>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</si>
  <si>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</si>
  <si>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</si>
  <si>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</si>
  <si>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</si>
  <si>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</si>
  <si>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</si>
  <si>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</si>
  <si>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</si>
  <si>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</si>
  <si>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</si>
  <si>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</si>
  <si>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</si>
  <si>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</si>
  <si>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</si>
  <si>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</si>
  <si>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</si>
  <si>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</si>
  <si>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</si>
  <si>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</si>
  <si>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</si>
  <si>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</si>
  <si>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</si>
  <si>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</si>
  <si>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</si>
  <si>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</si>
  <si>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</si>
  <si>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</si>
  <si>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</si>
  <si>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</si>
  <si>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</si>
  <si>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</si>
  <si>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</si>
  <si>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</si>
  <si>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</si>
  <si>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</si>
  <si>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</si>
  <si>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</si>
  <si>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</si>
  <si>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</si>
  <si>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</si>
  <si>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</si>
  <si>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</si>
  <si>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</si>
  <si>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</si>
  <si>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</si>
  <si>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</si>
  <si>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</si>
  <si>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</si>
  <si>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</si>
  <si>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</si>
  <si>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</si>
  <si>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</si>
  <si>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</si>
  <si>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</si>
  <si>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</si>
  <si>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</si>
  <si>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</si>
  <si>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</si>
  <si>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</si>
  <si>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</si>
  <si>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</si>
  <si>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</si>
  <si>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</si>
  <si>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</si>
  <si>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</si>
  <si>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</si>
  <si>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</si>
  <si>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</si>
  <si>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</si>
  <si>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</si>
  <si>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</si>
  <si>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</si>
  <si>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</si>
  <si>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</si>
  <si>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</si>
  <si>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</si>
  <si>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</si>
  <si>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</si>
  <si>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</si>
  <si>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</si>
  <si>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</si>
  <si>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</si>
  <si>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</si>
  <si>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</si>
  <si>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</si>
  <si>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</si>
  <si>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</si>
  <si>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</si>
  <si>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</si>
  <si>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</si>
  <si>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</si>
  <si>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</si>
  <si>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</si>
  <si>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</si>
  <si>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</si>
  <si>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</si>
  <si>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</si>
  <si>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</si>
  <si>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</si>
  <si>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</si>
  <si>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</si>
  <si>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</si>
  <si>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</si>
  <si>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</si>
  <si>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</si>
  <si>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</si>
  <si>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</si>
  <si>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</si>
  <si>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</si>
  <si>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</si>
  <si>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</si>
  <si>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</si>
  <si>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</si>
  <si>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</si>
  <si>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</si>
  <si>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</si>
  <si>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</si>
  <si>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</si>
  <si>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</si>
  <si>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</si>
  <si>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</si>
  <si>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</si>
  <si>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</si>
  <si>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</si>
  <si>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</si>
  <si>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</si>
  <si>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</si>
  <si>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</si>
  <si>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</si>
  <si>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</si>
  <si>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</si>
  <si>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</si>
  <si>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</si>
  <si>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</si>
  <si>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</si>
  <si>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</si>
  <si>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</si>
  <si>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</si>
  <si>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</si>
  <si>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</si>
  <si>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</si>
  <si>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</si>
  <si>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</si>
  <si>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</si>
  <si>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</si>
  <si>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</si>
  <si>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</si>
  <si>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</si>
  <si>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</si>
  <si>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</si>
  <si>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</si>
  <si>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</si>
  <si>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</si>
  <si>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</si>
  <si>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</si>
  <si>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</si>
  <si>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</si>
  <si>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</si>
  <si>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</si>
  <si>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</si>
  <si>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</si>
  <si>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</si>
  <si>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</si>
  <si>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</si>
  <si>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</si>
  <si>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</si>
  <si>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</si>
  <si>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</si>
  <si>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</si>
  <si>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</si>
  <si>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</si>
  <si>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</si>
  <si>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</si>
  <si>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</si>
  <si>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</si>
  <si>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</si>
  <si>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</si>
  <si>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</si>
  <si>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</si>
  <si>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</si>
  <si>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</si>
  <si>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</si>
  <si>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</si>
  <si>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</si>
  <si>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</si>
  <si>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</si>
  <si>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</si>
  <si>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</si>
  <si>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</si>
  <si>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</si>
  <si>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</si>
  <si>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</si>
  <si>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</si>
  <si>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</si>
  <si>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</si>
  <si>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</si>
  <si>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</si>
  <si>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</si>
  <si>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</si>
  <si>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</si>
  <si>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</si>
  <si>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</si>
  <si>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</si>
  <si>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</si>
  <si>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</si>
  <si>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</si>
  <si>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</si>
  <si>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</si>
  <si>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</si>
  <si>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</si>
  <si>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</si>
  <si>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</si>
  <si>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</si>
  <si>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</si>
  <si>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</si>
  <si>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</si>
  <si>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</si>
  <si>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</si>
  <si>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</si>
  <si>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</si>
  <si>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</si>
  <si>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</si>
  <si>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</si>
  <si>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</si>
  <si>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</si>
  <si>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</si>
  <si>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</si>
  <si>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</si>
  <si>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</si>
  <si>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</si>
  <si>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</si>
  <si>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</si>
  <si>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</si>
  <si>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</si>
  <si>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</si>
  <si>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</si>
  <si>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</si>
  <si>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</si>
  <si>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</si>
  <si>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</si>
  <si>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</si>
  <si>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</si>
  <si>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</si>
  <si>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</si>
  <si>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</si>
  <si>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</si>
  <si>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</si>
  <si>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</si>
  <si>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</si>
  <si>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</si>
  <si>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</si>
  <si>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</si>
  <si>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</si>
  <si>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</si>
  <si>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</si>
  <si>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</si>
  <si>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</si>
  <si>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</si>
  <si>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</si>
  <si>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</si>
  <si>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</si>
  <si>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</si>
  <si>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</si>
  <si>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</si>
  <si>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</si>
  <si>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</si>
  <si>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</si>
  <si>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</si>
  <si>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</si>
  <si>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</si>
  <si>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</si>
  <si>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</si>
  <si>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</si>
  <si>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</si>
  <si>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</si>
  <si>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</si>
  <si>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</si>
  <si>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</si>
  <si>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</si>
  <si>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</si>
  <si>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</si>
  <si>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</si>
  <si>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</si>
  <si>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</si>
  <si>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</si>
  <si>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</si>
  <si>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</si>
  <si>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</si>
  <si>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</si>
  <si>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</si>
  <si>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</si>
  <si>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</si>
  <si>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</si>
  <si>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</si>
  <si>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</si>
  <si>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</si>
  <si>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</si>
  <si>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</si>
  <si>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</si>
  <si>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</si>
  <si>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</si>
  <si>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</si>
  <si>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</si>
  <si>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</si>
  <si>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</si>
  <si>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</si>
  <si>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</si>
  <si>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</si>
  <si>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</si>
  <si>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</si>
  <si>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</si>
  <si>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</si>
  <si>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</si>
  <si>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</si>
  <si>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</si>
  <si>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</si>
  <si>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</si>
  <si>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</si>
  <si>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</si>
  <si>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</si>
  <si>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</si>
  <si>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</si>
  <si>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</si>
  <si>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</si>
  <si>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</si>
  <si>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</si>
  <si>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</si>
  <si>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</si>
  <si>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</si>
  <si>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</si>
  <si>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</si>
  <si>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</si>
  <si>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</si>
  <si>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</si>
  <si>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</si>
  <si>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</si>
  <si>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</si>
  <si>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</si>
  <si>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</si>
  <si>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</si>
  <si>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</si>
  <si>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</si>
  <si>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</si>
  <si>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</si>
  <si>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</si>
  <si>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</si>
  <si>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</si>
  <si>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</si>
  <si>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</si>
  <si>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</si>
  <si>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</si>
  <si>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</si>
  <si>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</si>
  <si>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</si>
  <si>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</si>
  <si>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</si>
  <si>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</si>
  <si>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</si>
  <si>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</si>
  <si>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</si>
  <si>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</si>
  <si>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</si>
  <si>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</si>
  <si>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</si>
  <si>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</si>
  <si>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</si>
  <si>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</si>
  <si>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</si>
  <si>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</si>
  <si>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</si>
  <si>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</si>
  <si>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</si>
  <si>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</si>
  <si>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</si>
  <si>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</si>
  <si>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</si>
  <si>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</si>
  <si>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</si>
  <si>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</si>
  <si>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</si>
  <si>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</si>
  <si>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</si>
  <si>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</si>
  <si>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</si>
  <si>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</si>
  <si>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</si>
  <si>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</si>
  <si>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</si>
  <si>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</si>
  <si>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</si>
  <si>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</si>
  <si>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</si>
  <si>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</si>
  <si>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</si>
  <si>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</si>
  <si>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</si>
  <si>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</si>
  <si>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</si>
  <si>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</si>
  <si>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</si>
  <si>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</si>
  <si>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</si>
  <si>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</si>
  <si>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</si>
  <si>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</si>
  <si>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</si>
  <si>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</si>
  <si>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</si>
  <si>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</si>
  <si>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</si>
  <si>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</si>
  <si>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</si>
  <si>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</si>
  <si>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</si>
  <si>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</si>
  <si>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</si>
  <si>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</si>
  <si>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</si>
  <si>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</si>
  <si>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</si>
  <si>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</si>
  <si>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</si>
  <si>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</si>
  <si>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</si>
  <si>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</si>
  <si>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</si>
  <si>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</si>
  <si>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</si>
  <si>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</si>
  <si>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</si>
  <si>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</si>
  <si>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</si>
  <si>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</si>
  <si>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</si>
  <si>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</si>
  <si>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</si>
  <si>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</si>
  <si>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</si>
  <si>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</si>
  <si>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</si>
  <si>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</si>
  <si>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</si>
  <si>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</si>
  <si>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</si>
  <si>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</si>
  <si>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</si>
  <si>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</si>
  <si>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</si>
  <si>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</si>
  <si>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</si>
  <si>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</si>
  <si>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</si>
  <si>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</si>
  <si>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</si>
  <si>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</si>
  <si>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</si>
  <si>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</si>
  <si>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</si>
  <si>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</si>
  <si>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</si>
  <si>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</si>
  <si>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</si>
  <si>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</si>
  <si>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</si>
  <si>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</si>
  <si>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</si>
  <si>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</si>
  <si>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</si>
  <si>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</si>
  <si>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</si>
  <si>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</si>
  <si>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</si>
  <si>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</si>
  <si>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</si>
  <si>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</si>
  <si>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</si>
  <si>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</si>
  <si>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</si>
  <si>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</si>
  <si>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</si>
  <si>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</si>
  <si>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</si>
  <si>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</si>
  <si>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</si>
  <si>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</si>
  <si>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</si>
  <si>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</si>
  <si>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</si>
  <si>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</si>
  <si>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</si>
  <si>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</si>
  <si>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</si>
  <si>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</si>
  <si>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</si>
  <si>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</si>
  <si>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</si>
  <si>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</si>
  <si>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</si>
  <si>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</si>
  <si>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</si>
  <si>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</si>
  <si>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</si>
  <si>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</si>
  <si>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</si>
  <si>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</si>
  <si>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</si>
  <si>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</si>
  <si>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</si>
  <si>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</si>
  <si>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</si>
  <si>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</si>
  <si>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</si>
  <si>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</si>
  <si>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</si>
  <si>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</si>
  <si>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</si>
  <si>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</si>
  <si>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</si>
  <si>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</si>
  <si>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</si>
  <si>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</si>
  <si>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</si>
  <si>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</si>
  <si>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</si>
  <si>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</si>
  <si>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</si>
  <si>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</si>
  <si>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</si>
  <si>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</si>
  <si>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</si>
  <si>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</si>
  <si>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</si>
  <si>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</si>
  <si>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</si>
  <si>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</si>
  <si>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</si>
  <si>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</si>
  <si>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</si>
  <si>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</si>
  <si>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</si>
  <si>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</si>
  <si>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</si>
  <si>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</si>
  <si>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</si>
  <si>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</si>
  <si>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</si>
  <si>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</si>
  <si>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</si>
  <si>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</si>
  <si>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</si>
  <si>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</si>
  <si>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</si>
  <si>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</si>
  <si>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</si>
  <si>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</si>
  <si>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</si>
  <si>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</si>
  <si>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</si>
  <si>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</si>
  <si>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</si>
  <si>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</si>
  <si>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</si>
  <si>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</si>
  <si>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</si>
  <si>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</si>
  <si>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</si>
  <si>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</si>
  <si>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</si>
  <si>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</si>
  <si>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</si>
  <si>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</si>
  <si>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</si>
  <si>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</si>
  <si>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</si>
  <si>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</si>
  <si>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</si>
  <si>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</si>
  <si>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</si>
  <si>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</si>
  <si>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</si>
  <si>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</si>
  <si>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</si>
  <si>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</si>
  <si>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</si>
  <si>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</si>
  <si>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</si>
  <si>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</si>
  <si>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</si>
  <si>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</si>
  <si>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</si>
  <si>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</si>
  <si>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</si>
  <si>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</si>
  <si>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</si>
  <si>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</si>
  <si>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</si>
  <si>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</si>
  <si>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</si>
  <si>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</si>
  <si>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</si>
  <si>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</si>
  <si>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</si>
  <si>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</si>
  <si>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</si>
  <si>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</si>
  <si>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</si>
  <si>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</si>
  <si>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</si>
  <si>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</si>
  <si>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</si>
  <si>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</si>
  <si>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</si>
  <si>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</si>
  <si>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</si>
  <si>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</si>
  <si>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</si>
  <si>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</si>
  <si>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</si>
  <si>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</si>
  <si>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</si>
  <si>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</si>
  <si>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</si>
  <si>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</si>
  <si>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</si>
  <si>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</si>
  <si>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</si>
  <si>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</si>
  <si>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</si>
  <si>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</si>
  <si>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</si>
  <si>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</si>
  <si>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</si>
  <si>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</si>
  <si>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</si>
  <si>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</si>
  <si>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</si>
  <si>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</si>
  <si>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</si>
  <si>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</si>
  <si>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</si>
  <si>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</si>
  <si>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</si>
  <si>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</si>
  <si>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</si>
  <si>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</si>
  <si>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</si>
  <si>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</si>
  <si>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</si>
  <si>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</si>
  <si>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</si>
  <si>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</si>
  <si>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</si>
  <si>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</si>
  <si>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</si>
  <si>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</si>
  <si>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</si>
  <si>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</si>
  <si>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</si>
  <si>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</si>
  <si>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</si>
  <si>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</si>
  <si>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</si>
  <si>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</si>
  <si>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</si>
  <si>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</si>
  <si>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</si>
  <si>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</si>
  <si>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</si>
  <si>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</si>
  <si>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</si>
  <si>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</si>
  <si>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</si>
  <si>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</si>
  <si>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</si>
  <si>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</si>
  <si>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</si>
  <si>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</si>
  <si>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</si>
  <si>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</si>
  <si>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</si>
  <si>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</si>
  <si>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</si>
  <si>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</si>
  <si>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</si>
  <si>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</si>
  <si>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</si>
  <si>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</si>
  <si>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</si>
  <si>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</si>
  <si>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</si>
  <si>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</si>
  <si>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</si>
  <si>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</si>
  <si>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</si>
  <si>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</si>
  <si>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</si>
  <si>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</si>
  <si>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</si>
  <si>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</si>
  <si>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</si>
  <si>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</si>
  <si>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</si>
  <si>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</si>
  <si>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</si>
  <si>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</si>
  <si>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</si>
  <si>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</si>
  <si>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</si>
  <si>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</si>
  <si>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</si>
  <si>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</si>
  <si>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</si>
  <si>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</si>
  <si>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</si>
  <si>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</si>
  <si>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</si>
  <si>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</si>
  <si>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</si>
  <si>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</si>
  <si>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</si>
  <si>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</si>
  <si>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</si>
  <si>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</si>
  <si>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</si>
  <si>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</si>
  <si>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</si>
  <si>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</si>
  <si>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</si>
  <si>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</si>
  <si>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</si>
  <si>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</si>
  <si>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</si>
  <si>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</si>
  <si>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</si>
  <si>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</si>
  <si>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</si>
  <si>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</si>
  <si>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</si>
  <si>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</si>
  <si>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</si>
  <si>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</si>
  <si>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</si>
  <si>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</si>
  <si>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</si>
  <si>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</si>
  <si>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</si>
  <si>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</si>
  <si>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</si>
  <si>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</si>
  <si>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</si>
  <si>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</si>
  <si>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</si>
  <si>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</si>
  <si>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</si>
  <si>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</si>
  <si>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</si>
  <si>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</si>
  <si>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</si>
  <si>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</si>
  <si>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</si>
  <si>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</si>
  <si>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</si>
  <si>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</si>
  <si>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</si>
  <si>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</si>
  <si>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</si>
  <si>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</si>
  <si>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</si>
  <si>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</si>
  <si>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</si>
  <si>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</si>
  <si>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</si>
  <si>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</si>
  <si>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</si>
  <si>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</si>
  <si>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</si>
  <si>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</si>
  <si>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</si>
  <si>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</si>
  <si>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</si>
  <si>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</si>
  <si>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</si>
  <si>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</si>
  <si>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</si>
  <si>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</si>
  <si>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</si>
  <si>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</si>
  <si>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</si>
  <si>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</si>
  <si>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</si>
  <si>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</si>
  <si>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</si>
  <si>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</si>
  <si>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</si>
  <si>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</si>
  <si>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</si>
  <si>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</si>
  <si>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</si>
  <si>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</si>
  <si>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</si>
  <si>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</si>
  <si>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</si>
  <si>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</si>
  <si>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</si>
  <si>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</si>
  <si>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</si>
  <si>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</si>
  <si>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</si>
  <si>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</si>
  <si>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</si>
  <si>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</si>
  <si>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</si>
  <si>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</si>
  <si>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</si>
  <si>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</si>
  <si>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</si>
  <si>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</si>
  <si>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</si>
  <si>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</si>
  <si>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</si>
  <si>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</si>
  <si>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</si>
  <si>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</si>
  <si>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</si>
  <si>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</si>
  <si>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</si>
  <si>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</si>
  <si>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</si>
  <si>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</si>
  <si>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</si>
  <si>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</si>
  <si>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</si>
  <si>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</si>
  <si>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</si>
  <si>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</si>
  <si>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</si>
  <si>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</si>
  <si>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</si>
  <si>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</si>
  <si>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</si>
  <si>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</si>
  <si>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</si>
  <si>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</si>
  <si>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</si>
  <si>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</si>
  <si>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</si>
  <si>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</si>
  <si>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</si>
  <si>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</si>
  <si>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</si>
  <si>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</si>
  <si>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</si>
  <si>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</si>
  <si>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</si>
  <si>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</si>
  <si>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</si>
  <si>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</si>
  <si>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</si>
  <si>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</si>
  <si>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</si>
  <si>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</si>
  <si>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</si>
  <si>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</si>
  <si>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</si>
  <si>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</si>
  <si>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</si>
  <si>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</si>
  <si>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</si>
  <si>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</si>
  <si>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</si>
  <si>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</si>
  <si>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</si>
  <si>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</si>
  <si>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</si>
  <si>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</si>
  <si>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</si>
  <si>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</si>
  <si>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</si>
  <si>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</si>
  <si>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</si>
  <si>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</si>
  <si>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</si>
  <si>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</si>
  <si>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</si>
  <si>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</si>
  <si>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</si>
  <si>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</si>
  <si>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</si>
  <si>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</si>
  <si>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</si>
  <si>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</si>
  <si>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</si>
  <si>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</si>
  <si>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</si>
  <si>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</si>
  <si>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</si>
  <si>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</si>
  <si>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</si>
  <si>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</si>
  <si>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</si>
  <si>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</si>
  <si>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</si>
  <si>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</si>
  <si>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</si>
  <si>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</si>
  <si>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</si>
  <si>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</si>
  <si>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</si>
  <si>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</si>
  <si>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</si>
  <si>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</si>
  <si>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</si>
  <si>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</si>
  <si>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</si>
  <si>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</si>
  <si>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</si>
  <si>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</si>
  <si>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</si>
  <si>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</si>
  <si>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</si>
  <si>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</si>
  <si>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</si>
  <si>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</si>
  <si>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</si>
  <si>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</si>
  <si>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</si>
  <si>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</si>
  <si>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</si>
  <si>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</si>
  <si>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</si>
  <si>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</si>
  <si>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</si>
  <si>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</si>
  <si>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</si>
  <si>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</si>
  <si>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</si>
  <si>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</si>
  <si>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</si>
  <si>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</si>
  <si>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</si>
  <si>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</si>
  <si>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</si>
  <si>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</si>
  <si>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</si>
  <si>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</si>
  <si>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</si>
  <si>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</si>
  <si>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</si>
  <si>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</si>
  <si>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</si>
  <si>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</si>
  <si>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</si>
  <si>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</si>
  <si>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</si>
  <si>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</si>
  <si>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</si>
  <si>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</si>
  <si>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</si>
  <si>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</si>
  <si>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</si>
  <si>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</si>
  <si>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</si>
  <si>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</si>
  <si>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</si>
  <si>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</si>
  <si>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</si>
  <si>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</si>
  <si>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</si>
  <si>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</si>
  <si>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</si>
  <si>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</si>
  <si>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</si>
  <si>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</si>
  <si>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</si>
  <si>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</si>
  <si>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</si>
  <si>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</si>
  <si>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</si>
  <si>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</si>
  <si>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</si>
  <si>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</si>
  <si>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</si>
  <si>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</si>
  <si>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</si>
  <si>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</si>
  <si>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</si>
  <si>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</si>
  <si>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</si>
  <si>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</si>
  <si>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</si>
  <si>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</si>
  <si>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</si>
  <si>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</si>
  <si>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</si>
  <si>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</si>
  <si>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</si>
  <si>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</si>
  <si>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</si>
  <si>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</si>
  <si>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</si>
  <si>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</si>
  <si>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</si>
  <si>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</si>
  <si>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</si>
  <si>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</si>
  <si>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</si>
  <si>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</si>
  <si>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</si>
  <si>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</si>
  <si>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</si>
  <si>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</si>
  <si>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</si>
  <si>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</si>
  <si>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</si>
  <si>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</si>
  <si>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</si>
  <si>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</si>
  <si>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</si>
  <si>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</si>
  <si>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</si>
  <si>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</si>
  <si>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</si>
  <si>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</si>
  <si>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</si>
  <si>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</si>
  <si>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</si>
  <si>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</si>
  <si>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</si>
  <si>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</si>
  <si>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</si>
  <si>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</si>
  <si>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</si>
  <si>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</si>
  <si>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</si>
  <si>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</si>
  <si>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</si>
  <si>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</si>
  <si>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</si>
  <si>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</si>
  <si>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</si>
  <si>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</si>
  <si>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</si>
  <si>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</si>
  <si>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</si>
  <si>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</si>
  <si>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</si>
  <si>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</si>
  <si>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</si>
  <si>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</si>
  <si>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</si>
  <si>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</si>
  <si>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</si>
  <si>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</si>
  <si>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</si>
  <si>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</si>
  <si>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</si>
  <si>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</si>
  <si>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</si>
  <si>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</si>
  <si>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</si>
  <si>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</si>
  <si>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</si>
  <si>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</si>
  <si>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</si>
  <si>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</si>
  <si>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</si>
  <si>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</si>
  <si>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</si>
  <si>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</si>
  <si>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</si>
  <si>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</si>
  <si>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</si>
  <si>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</si>
  <si>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</si>
  <si>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</si>
  <si>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</si>
  <si>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</si>
  <si>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</si>
  <si>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</si>
  <si>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</si>
  <si>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</si>
  <si>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</si>
  <si>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</si>
  <si>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</si>
  <si>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</si>
  <si>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</si>
  <si>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</si>
  <si>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</si>
  <si>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</si>
  <si>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</si>
  <si>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</si>
  <si>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</si>
  <si>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</si>
  <si>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</si>
  <si>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</si>
  <si>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</si>
  <si>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</si>
  <si>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</si>
  <si>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</si>
  <si>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</si>
  <si>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</si>
  <si>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</si>
  <si>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</si>
  <si>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</si>
  <si>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</si>
  <si>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</si>
  <si>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</si>
  <si>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</si>
  <si>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</si>
  <si>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</si>
  <si>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</si>
  <si>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</si>
  <si>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</si>
  <si>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</si>
  <si>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</si>
  <si>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</si>
  <si>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</si>
  <si>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</si>
  <si>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</si>
  <si>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</si>
  <si>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</si>
  <si>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</si>
  <si>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</si>
  <si>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</si>
  <si>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</si>
  <si>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</si>
  <si>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</si>
  <si>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</si>
  <si>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</si>
  <si>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</si>
  <si>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</si>
  <si>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</si>
  <si>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</si>
  <si>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</si>
  <si>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</si>
  <si>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</si>
  <si>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</si>
  <si>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</si>
  <si>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</si>
  <si>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</si>
  <si>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</si>
  <si>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</si>
  <si>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</si>
  <si>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</si>
  <si>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</si>
  <si>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</si>
  <si>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</si>
  <si>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</si>
  <si>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</si>
  <si>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</si>
  <si>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</si>
  <si>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</si>
  <si>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</si>
  <si>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</si>
  <si>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</si>
  <si>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</si>
  <si>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</si>
  <si>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</si>
  <si>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</si>
  <si>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</si>
  <si>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</si>
  <si>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</si>
  <si>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</si>
  <si>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</si>
  <si>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</si>
  <si>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</si>
  <si>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</si>
  <si>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</si>
  <si>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</si>
  <si>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</si>
  <si>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</si>
  <si>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</si>
  <si>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</si>
  <si>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</si>
  <si>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</si>
  <si>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</si>
  <si>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</si>
  <si>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</si>
  <si>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</si>
  <si>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</si>
  <si>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</si>
  <si>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</si>
  <si>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</si>
  <si>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</si>
  <si>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</si>
  <si>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</si>
  <si>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</si>
  <si>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</si>
  <si>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</si>
  <si>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</si>
  <si>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</si>
  <si>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</si>
  <si>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</si>
  <si>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</si>
  <si>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</si>
  <si>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</si>
  <si>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</si>
  <si>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</si>
  <si>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</si>
  <si>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</si>
  <si>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</si>
  <si>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</si>
  <si>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</si>
  <si>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</si>
  <si>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</si>
  <si>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</si>
  <si>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</si>
  <si>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</si>
  <si>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</si>
  <si>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</si>
  <si>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</si>
  <si>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</si>
  <si>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</si>
  <si>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</si>
  <si>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</si>
  <si>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</si>
  <si>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</si>
  <si>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</si>
  <si>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</si>
  <si>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</si>
  <si>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</si>
  <si>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</si>
  <si>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</si>
  <si>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</si>
  <si>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</si>
  <si>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</si>
  <si>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</si>
  <si>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</si>
  <si>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</si>
  <si>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</si>
  <si>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</si>
  <si>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</si>
  <si>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</si>
  <si>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</si>
  <si>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</si>
  <si>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</si>
  <si>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</si>
  <si>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</si>
  <si>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</si>
  <si>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</si>
  <si>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</si>
  <si>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</si>
  <si>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</si>
  <si>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</si>
  <si>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</si>
  <si>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</si>
  <si>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</si>
  <si>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</si>
  <si>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</si>
  <si>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</si>
  <si>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</si>
  <si>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</si>
  <si>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</si>
  <si>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</si>
  <si>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</si>
  <si>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</si>
  <si>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</si>
  <si>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</si>
  <si>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</si>
  <si>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</si>
  <si>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</si>
  <si>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</si>
  <si>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</si>
  <si>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</si>
  <si>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</si>
  <si>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</si>
  <si>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</si>
  <si>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</si>
  <si>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</si>
  <si>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</si>
  <si>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</si>
  <si>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</si>
  <si>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</si>
  <si>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</si>
  <si>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</si>
  <si>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</si>
  <si>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</si>
  <si>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</si>
  <si>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</si>
  <si>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</si>
  <si>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</si>
  <si>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</si>
  <si>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</si>
  <si>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</si>
  <si>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</si>
  <si>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</si>
  <si>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</si>
  <si>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</si>
  <si>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</si>
  <si>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</si>
  <si>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</si>
  <si>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</si>
  <si>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</si>
  <si>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</si>
  <si>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</si>
  <si>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</si>
  <si>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</si>
  <si>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</si>
  <si>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</si>
  <si>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</si>
  <si>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</si>
  <si>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</si>
  <si>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</si>
  <si>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</si>
  <si>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</si>
  <si>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</si>
  <si>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</si>
  <si>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</si>
  <si>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</si>
  <si>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</si>
  <si>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</si>
  <si>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</si>
  <si>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</si>
  <si>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</si>
  <si>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</si>
  <si>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</si>
  <si>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</si>
  <si>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</si>
  <si>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</si>
  <si>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</si>
  <si>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</si>
  <si>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</si>
  <si>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</si>
  <si>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</si>
  <si>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</si>
  <si>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</si>
  <si>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</si>
  <si>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</si>
  <si>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</si>
  <si>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</si>
  <si>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</si>
  <si>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</si>
  <si>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</si>
  <si>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</si>
  <si>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</si>
  <si>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</si>
  <si>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</si>
  <si>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</si>
  <si>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</si>
  <si>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</si>
  <si>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</si>
  <si>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</si>
  <si>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</si>
  <si>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</si>
  <si>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</si>
  <si>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</si>
  <si>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</si>
  <si>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</si>
  <si>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</si>
  <si>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</si>
  <si>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</si>
  <si>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</si>
  <si>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</si>
  <si>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</si>
  <si>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</si>
  <si>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</si>
  <si>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</si>
  <si>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</si>
  <si>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</si>
  <si>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</si>
  <si>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</si>
  <si>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</si>
  <si>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</si>
  <si>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</si>
  <si>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</si>
  <si>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</si>
  <si>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</si>
  <si>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</si>
  <si>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</si>
  <si>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</si>
  <si>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</si>
  <si>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</si>
  <si>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</si>
  <si>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</si>
  <si>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</si>
  <si>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</si>
  <si>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</si>
  <si>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</si>
  <si>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</si>
  <si>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</si>
  <si>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</si>
  <si>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</si>
  <si>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</si>
  <si>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</si>
  <si>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</si>
  <si>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</si>
  <si>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</si>
  <si>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</si>
  <si>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</si>
  <si>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</si>
  <si>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</si>
  <si>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</si>
  <si>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</si>
  <si>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</si>
  <si>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</si>
  <si>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</si>
  <si>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</si>
  <si>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</si>
  <si>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</si>
  <si>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</si>
  <si>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</si>
  <si>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</si>
  <si>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</si>
  <si>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</si>
  <si>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</si>
  <si>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</si>
  <si>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</si>
  <si>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</si>
  <si>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</si>
  <si>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</si>
  <si>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</si>
  <si>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</si>
  <si>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</si>
  <si>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</si>
  <si>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</si>
  <si>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</si>
  <si>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</si>
  <si>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</si>
  <si>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</si>
  <si>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</si>
  <si>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</si>
  <si>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</si>
  <si>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</si>
  <si>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</si>
  <si>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</si>
  <si>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</si>
  <si>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</si>
  <si>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</si>
  <si>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</si>
  <si>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</si>
  <si>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</si>
  <si>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</si>
  <si>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</si>
  <si>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</si>
  <si>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</si>
  <si>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</si>
  <si>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</si>
  <si>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</si>
  <si>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</si>
  <si>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</si>
  <si>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</si>
  <si>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</si>
  <si>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</si>
  <si>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</si>
  <si>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</si>
  <si>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</si>
  <si>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</si>
  <si>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</si>
  <si>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</si>
  <si>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</si>
  <si>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</si>
  <si>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</si>
  <si>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</si>
  <si>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</si>
  <si>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</si>
  <si>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</si>
  <si>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</si>
  <si>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</si>
  <si>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</si>
  <si>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</si>
  <si>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</si>
  <si>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</si>
  <si>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</si>
  <si>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</si>
  <si>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</si>
  <si>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</si>
  <si>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</si>
  <si>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</si>
  <si>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</si>
  <si>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</si>
  <si>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</si>
  <si>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</si>
  <si>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</si>
  <si>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</si>
  <si>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</si>
  <si>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</si>
  <si>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</si>
  <si>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</si>
  <si>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</si>
  <si>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</si>
  <si>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</si>
  <si>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</si>
  <si>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</si>
  <si>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</si>
  <si>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</si>
  <si>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</si>
  <si>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</si>
  <si>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</si>
  <si>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</si>
  <si>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</si>
  <si>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</si>
  <si>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</si>
  <si>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</si>
  <si>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</si>
  <si>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</si>
  <si>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</si>
  <si>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</si>
  <si>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</si>
  <si>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</si>
  <si>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</si>
  <si>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</si>
  <si>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</si>
  <si>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</si>
  <si>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</si>
  <si>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</si>
  <si>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</si>
  <si>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</si>
  <si>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</si>
  <si>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</si>
  <si>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</si>
  <si>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</si>
  <si>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</si>
  <si>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</si>
  <si>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</si>
  <si>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</si>
  <si>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</si>
  <si>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</si>
  <si>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</si>
  <si>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</si>
  <si>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</si>
  <si>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</si>
  <si>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</si>
  <si>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</si>
  <si>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</si>
  <si>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</si>
  <si>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</si>
  <si>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</si>
  <si>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</si>
  <si>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</si>
  <si>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</si>
  <si>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</si>
  <si>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</si>
  <si>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</si>
  <si>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</si>
  <si>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</si>
  <si>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</si>
  <si>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</si>
  <si>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</si>
  <si>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</si>
  <si>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</si>
  <si>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</si>
  <si>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</si>
  <si>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</si>
  <si>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</si>
  <si>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</si>
  <si>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</si>
  <si>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</si>
  <si>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</si>
  <si>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</si>
  <si>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</si>
  <si>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</si>
  <si>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</si>
  <si>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</si>
  <si>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</si>
  <si>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</si>
  <si>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</si>
  <si>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</si>
  <si>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</si>
  <si>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</si>
  <si>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</si>
  <si>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</si>
  <si>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</si>
  <si>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</si>
  <si>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</si>
  <si>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</si>
  <si>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</si>
  <si>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</si>
  <si>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</si>
  <si>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</si>
  <si>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</si>
  <si>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</si>
  <si>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</si>
  <si>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</si>
  <si>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</si>
  <si>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</si>
  <si>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</si>
  <si>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</si>
  <si>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</si>
  <si>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</si>
  <si>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</si>
  <si>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</si>
  <si>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</si>
  <si>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</si>
  <si>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</si>
  <si>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</si>
  <si>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</si>
  <si>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</si>
  <si>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</si>
  <si>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</si>
  <si>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</si>
  <si>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</si>
  <si>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</si>
  <si>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</si>
  <si>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</si>
  <si>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</si>
  <si>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</si>
  <si>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</si>
  <si>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</si>
  <si>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</si>
  <si>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</si>
  <si>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</si>
  <si>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</si>
  <si>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</si>
  <si>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</si>
  <si>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</si>
  <si>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</si>
  <si>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</si>
  <si>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</si>
  <si>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</si>
  <si>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</si>
  <si>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</si>
  <si>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</si>
  <si>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</si>
  <si>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</si>
  <si>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</si>
  <si>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</si>
  <si>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</si>
  <si>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</si>
  <si>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</si>
  <si>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</si>
  <si>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</si>
  <si>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</si>
  <si>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</si>
  <si>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</si>
  <si>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</si>
  <si>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</si>
  <si>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</si>
  <si>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</si>
  <si>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</si>
  <si>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</si>
  <si>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</si>
  <si>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</si>
  <si>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</si>
  <si>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</si>
  <si>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</si>
  <si>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</si>
  <si>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</si>
  <si>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</si>
  <si>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</si>
  <si>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</si>
  <si>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</si>
  <si>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</si>
  <si>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</si>
  <si>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</si>
  <si>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</si>
  <si>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</si>
  <si>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</si>
  <si>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</si>
  <si>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</si>
  <si>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</si>
  <si>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</si>
  <si>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</si>
  <si>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</si>
  <si>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</si>
  <si>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</si>
  <si>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</si>
  <si>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</si>
  <si>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</si>
  <si>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</si>
  <si>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</si>
  <si>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</si>
  <si>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</si>
  <si>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</si>
  <si>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</si>
  <si>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</si>
  <si>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</si>
  <si>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</si>
  <si>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</si>
  <si>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</si>
  <si>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</si>
  <si>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</si>
  <si>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</si>
  <si>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</si>
  <si>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</si>
  <si>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</si>
  <si>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</si>
  <si>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</si>
  <si>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</si>
  <si>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</si>
  <si>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</si>
  <si>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</si>
  <si>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</si>
  <si>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</si>
  <si>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</si>
  <si>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</si>
  <si>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</si>
  <si>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</si>
  <si>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</si>
  <si>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</si>
  <si>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</si>
  <si>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</si>
  <si>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</si>
  <si>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</si>
  <si>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</si>
  <si>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</si>
  <si>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</si>
  <si>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</si>
  <si>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</si>
  <si>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</si>
  <si>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</si>
  <si>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</si>
  <si>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</si>
  <si>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</si>
  <si>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</si>
  <si>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</si>
  <si>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</si>
  <si>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</si>
  <si>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</si>
  <si>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</si>
  <si>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</si>
  <si>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</si>
  <si>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</si>
  <si>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</si>
  <si>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</si>
  <si>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</si>
  <si>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</si>
  <si>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</si>
  <si>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</si>
  <si>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</si>
  <si>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</si>
  <si>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</si>
  <si>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</si>
  <si>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</si>
  <si>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</si>
  <si>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</si>
  <si>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</si>
  <si>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</si>
  <si>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</si>
  <si>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</si>
  <si>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</si>
  <si>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</si>
  <si>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</si>
  <si>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</si>
  <si>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</si>
  <si>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</si>
  <si>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</si>
  <si>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</si>
  <si>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</si>
  <si>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</si>
  <si>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</si>
  <si>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</si>
  <si>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</si>
  <si>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</si>
  <si>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</si>
  <si>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</si>
  <si>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</si>
  <si>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</si>
  <si>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</si>
  <si>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</si>
  <si>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</si>
  <si>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</si>
  <si>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</si>
  <si>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</si>
  <si>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</si>
  <si>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</si>
  <si>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</si>
  <si>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</si>
  <si>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</si>
  <si>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</si>
  <si>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</si>
  <si>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</si>
  <si>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</si>
  <si>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</si>
  <si>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</si>
  <si>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</si>
  <si>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</si>
  <si>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</si>
  <si>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</si>
  <si>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</si>
  <si>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</si>
  <si>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</si>
  <si>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</si>
  <si>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</si>
  <si>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</si>
  <si>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</si>
  <si>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</si>
  <si>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</si>
  <si>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</si>
  <si>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</si>
  <si>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</si>
  <si>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</si>
  <si>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</si>
  <si>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</si>
  <si>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</si>
  <si>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</si>
  <si>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</si>
  <si>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</si>
  <si>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</si>
  <si>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</si>
  <si>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</si>
  <si>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</si>
  <si>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</si>
  <si>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</si>
  <si>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</si>
  <si>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</si>
  <si>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</si>
  <si>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</si>
  <si>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</si>
  <si>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</si>
  <si>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</si>
  <si>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</si>
  <si>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</si>
  <si>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</si>
  <si>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</si>
  <si>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</si>
  <si>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</si>
  <si>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</si>
  <si>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</si>
  <si>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</si>
  <si>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</si>
  <si>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</si>
  <si>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</si>
  <si>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</si>
  <si>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</si>
  <si>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</si>
  <si>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</si>
  <si>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</si>
  <si>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</si>
  <si>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</si>
  <si>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</si>
  <si>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</si>
  <si>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</si>
  <si>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</si>
  <si>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</si>
  <si>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</si>
  <si>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</si>
  <si>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</si>
  <si>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</si>
  <si>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</si>
  <si>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</si>
  <si>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</si>
  <si>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</si>
  <si>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</si>
  <si>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</si>
  <si>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</si>
  <si>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</si>
  <si>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</si>
  <si>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</si>
  <si>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</si>
  <si>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</si>
  <si>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</si>
  <si>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</si>
  <si>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</si>
  <si>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</si>
  <si>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</si>
  <si>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</si>
  <si>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</si>
  <si>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</si>
  <si>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</si>
  <si>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</si>
  <si>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</si>
  <si>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</si>
  <si>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</si>
  <si>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</si>
  <si>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</si>
  <si>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</si>
  <si>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</si>
  <si>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</si>
  <si>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</si>
  <si>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</si>
  <si>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</si>
  <si>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</si>
  <si>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</si>
  <si>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</si>
  <si>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</si>
  <si>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</si>
  <si>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</si>
  <si>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</si>
  <si>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</si>
  <si>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</si>
  <si>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</si>
  <si>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</si>
  <si>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</si>
  <si>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</si>
  <si>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</si>
  <si>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</si>
  <si>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</si>
  <si>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</si>
  <si>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</si>
  <si>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</si>
  <si>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</si>
  <si>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</si>
  <si>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</si>
  <si>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</si>
  <si>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</si>
  <si>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</si>
  <si>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</si>
  <si>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</si>
  <si>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</si>
  <si>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</si>
  <si>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</si>
  <si>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</si>
  <si>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</si>
  <si>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</si>
  <si>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</si>
  <si>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</si>
  <si>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</si>
  <si>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</si>
  <si>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</si>
  <si>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</si>
  <si>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</si>
  <si>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</si>
  <si>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</si>
  <si>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</si>
  <si>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</si>
  <si>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</si>
  <si>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</si>
  <si>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</si>
  <si>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</si>
  <si>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</si>
  <si>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</si>
  <si>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</si>
  <si>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</si>
  <si>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</si>
  <si>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</si>
  <si>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</si>
  <si>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</si>
  <si>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</si>
  <si>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</si>
  <si>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</si>
  <si>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</si>
  <si>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</si>
  <si>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</si>
  <si>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</si>
  <si>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</si>
  <si>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</si>
  <si>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</si>
  <si>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</si>
  <si>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</si>
  <si>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</si>
  <si>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</si>
  <si>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</si>
  <si>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</si>
  <si>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</si>
  <si>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</si>
  <si>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</si>
  <si>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</si>
  <si>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</si>
  <si>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</si>
  <si>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</si>
  <si>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</si>
  <si>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</si>
  <si>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</si>
  <si>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</si>
  <si>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</si>
  <si>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</si>
  <si>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</si>
  <si>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</si>
  <si>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</si>
  <si>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</si>
  <si>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</si>
  <si>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</si>
  <si>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</si>
  <si>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</si>
  <si>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</si>
  <si>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</si>
  <si>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</si>
  <si>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</si>
  <si>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</si>
  <si>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</si>
  <si>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</si>
  <si>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</si>
  <si>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</si>
  <si>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</si>
  <si>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</si>
  <si>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</si>
  <si>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</si>
  <si>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</si>
  <si>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</si>
  <si>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</si>
  <si>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</si>
  <si>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</si>
  <si>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</si>
  <si>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</si>
  <si>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</si>
  <si>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</si>
  <si>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</si>
  <si>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</si>
  <si>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</si>
  <si>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</si>
  <si>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</si>
  <si>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</si>
  <si>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</si>
  <si>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</si>
  <si>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</si>
  <si>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</si>
  <si>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</si>
  <si>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</si>
  <si>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</si>
  <si>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</si>
  <si>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</si>
  <si>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</si>
  <si>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</si>
  <si>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</si>
  <si>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</si>
  <si>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</si>
  <si>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</si>
  <si>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</si>
  <si>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</si>
  <si>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</si>
  <si>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</si>
  <si>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</si>
  <si>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</si>
  <si>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</si>
  <si>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</si>
  <si>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</si>
  <si>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</si>
  <si>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</si>
  <si>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</si>
  <si>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</si>
  <si>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</si>
  <si>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</si>
  <si>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</si>
  <si>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</si>
  <si>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</si>
  <si>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</si>
  <si>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</si>
  <si>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</si>
  <si>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</si>
  <si>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</si>
  <si>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</si>
  <si>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</si>
  <si>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</si>
  <si>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</si>
  <si>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</si>
  <si>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</si>
  <si>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</si>
  <si>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</si>
  <si>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</si>
  <si>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</si>
  <si>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</si>
  <si>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</si>
  <si>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</si>
  <si>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</si>
  <si>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</si>
  <si>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</si>
  <si>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</si>
  <si>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</si>
  <si>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</si>
  <si>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</si>
  <si>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</si>
  <si>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</si>
  <si>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</si>
  <si>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</si>
  <si>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</si>
  <si>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</si>
  <si>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</si>
  <si>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</si>
  <si>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</si>
  <si>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</si>
  <si>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</si>
  <si>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</si>
  <si>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</si>
  <si>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</si>
  <si>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</si>
  <si>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</si>
  <si>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</si>
  <si>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</si>
  <si>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</si>
  <si>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</si>
  <si>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</si>
  <si>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</si>
  <si>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</si>
  <si>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</si>
  <si>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</si>
  <si>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</si>
  <si>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</si>
  <si>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</si>
  <si>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</si>
  <si>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</si>
  <si>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</si>
  <si>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</si>
  <si>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</si>
  <si>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</si>
  <si>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</si>
  <si>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</si>
  <si>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</si>
  <si>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</si>
  <si>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</si>
  <si>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</si>
  <si>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</si>
  <si>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</si>
  <si>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</si>
  <si>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</si>
  <si>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</si>
  <si>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</si>
  <si>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</si>
  <si>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</si>
  <si>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</si>
  <si>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</si>
  <si>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</si>
  <si>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</si>
  <si>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</si>
  <si>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</si>
  <si>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</si>
  <si>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</si>
  <si>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</si>
  <si>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</si>
  <si>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</si>
  <si>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</si>
  <si>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</si>
  <si>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</si>
  <si>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</si>
  <si>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</si>
  <si>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</si>
  <si>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</si>
  <si>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</si>
  <si>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</si>
  <si>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</si>
  <si>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</si>
  <si>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</si>
  <si>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</si>
  <si>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</si>
  <si>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</si>
  <si>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</si>
  <si>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</si>
  <si>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</si>
  <si>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</si>
  <si>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</si>
  <si>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</si>
  <si>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</si>
  <si>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</si>
  <si>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</si>
  <si>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</si>
  <si>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</si>
  <si>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</si>
  <si>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</si>
  <si>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</si>
  <si>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</si>
  <si>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</si>
  <si>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</si>
  <si>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</si>
  <si>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</si>
  <si>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</si>
  <si>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</si>
  <si>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</si>
  <si>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</si>
  <si>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</si>
  <si>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</si>
  <si>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</si>
  <si>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</si>
  <si>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</si>
  <si>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</si>
  <si>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</si>
  <si>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</si>
  <si>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</si>
  <si>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</si>
  <si>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</si>
  <si>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</si>
  <si>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</si>
  <si>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</si>
  <si>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</si>
  <si>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</si>
  <si>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</si>
  <si>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</si>
  <si>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</si>
  <si>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</si>
  <si>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</si>
  <si>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</si>
  <si>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</si>
  <si>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</si>
  <si>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</si>
  <si>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</si>
  <si>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</si>
  <si>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</si>
  <si>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</si>
  <si>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</si>
  <si>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</si>
  <si>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</si>
  <si>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</si>
  <si>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</si>
  <si>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</si>
  <si>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</si>
  <si>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</si>
  <si>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</si>
  <si>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</si>
  <si>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</si>
  <si>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</si>
  <si>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</si>
  <si>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</si>
  <si>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</si>
  <si>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</si>
  <si>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</si>
  <si>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</si>
  <si>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</si>
  <si>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</si>
  <si>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</si>
  <si>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</si>
  <si>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</si>
  <si>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</si>
  <si>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</si>
  <si>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</si>
  <si>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</si>
  <si>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</si>
  <si>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</si>
  <si>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</si>
  <si>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</si>
  <si>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</si>
  <si>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</si>
  <si>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</si>
  <si>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</si>
  <si>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</si>
  <si>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</si>
  <si>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</si>
  <si>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</si>
  <si>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</si>
  <si>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</si>
  <si>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</si>
  <si>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</si>
  <si>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</si>
  <si>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</si>
  <si>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</si>
  <si>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</si>
  <si>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</si>
  <si>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</si>
  <si>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</si>
  <si>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</si>
  <si>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</si>
  <si>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</si>
  <si>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</si>
  <si>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</si>
  <si>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</si>
  <si>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</si>
  <si>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</si>
  <si>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</si>
  <si>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</si>
  <si>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</si>
  <si>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</si>
  <si>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</si>
  <si>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</si>
  <si>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</si>
  <si>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</si>
  <si>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</si>
  <si>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</si>
  <si>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</si>
  <si>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</si>
  <si>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</si>
  <si>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</si>
  <si>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</si>
  <si>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</si>
  <si>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</si>
  <si>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</si>
  <si>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</si>
  <si>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</si>
  <si>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</si>
  <si>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</si>
  <si>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</si>
  <si>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</si>
  <si>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</si>
  <si>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</si>
  <si>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</si>
  <si>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</si>
  <si>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</si>
  <si>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</si>
  <si>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</si>
  <si>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</si>
  <si>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</si>
  <si>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</si>
  <si>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</si>
  <si>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</si>
  <si>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</si>
  <si>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</si>
  <si>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</si>
  <si>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</si>
  <si>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</si>
  <si>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</si>
  <si>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</si>
  <si>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</si>
  <si>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</si>
  <si>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</si>
  <si>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</si>
  <si>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</si>
  <si>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</si>
  <si>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</si>
  <si>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</si>
  <si>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</si>
  <si>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</si>
  <si>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</si>
  <si>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</si>
  <si>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</si>
  <si>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</si>
  <si>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</si>
  <si>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</si>
  <si>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</si>
  <si>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</si>
  <si>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</si>
  <si>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</si>
  <si>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</si>
  <si>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</si>
  <si>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</si>
  <si>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</si>
  <si>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</si>
  <si>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</si>
  <si>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</si>
  <si>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</si>
  <si>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</si>
  <si>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</si>
  <si>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</si>
  <si>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</si>
  <si>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</si>
  <si>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</si>
  <si>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</si>
  <si>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</si>
  <si>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</si>
  <si>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</si>
  <si>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</si>
  <si>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</si>
  <si>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</si>
  <si>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</si>
  <si>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</si>
  <si>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</si>
  <si>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</si>
  <si>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</si>
  <si>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</si>
  <si>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</si>
  <si>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</si>
  <si>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</si>
  <si>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</si>
  <si>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</si>
  <si>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</si>
  <si>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</si>
  <si>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</si>
  <si>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</si>
  <si>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</si>
  <si>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</si>
  <si>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</si>
  <si>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</si>
  <si>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</si>
  <si>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</si>
  <si>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</si>
  <si>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</si>
  <si>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</si>
  <si>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</si>
  <si>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</si>
  <si>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</si>
  <si>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</si>
  <si>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</si>
  <si>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</si>
  <si>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</si>
  <si>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</si>
  <si>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</si>
  <si>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</si>
  <si>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</si>
  <si>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</si>
  <si>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</si>
  <si>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</si>
  <si>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</si>
  <si>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</si>
  <si>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</si>
  <si>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</si>
  <si>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</si>
  <si>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</si>
  <si>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</si>
  <si>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</si>
  <si>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</si>
  <si>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</si>
  <si>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</si>
  <si>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</si>
  <si>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</si>
  <si>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</si>
  <si>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</si>
  <si>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</si>
  <si>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</si>
  <si>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</si>
  <si>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</si>
  <si>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</si>
  <si>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</si>
  <si>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</si>
  <si>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</si>
  <si>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</si>
  <si>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</si>
  <si>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</si>
  <si>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</si>
  <si>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</si>
  <si>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</si>
  <si>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</si>
  <si>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</si>
  <si>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</si>
  <si>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</si>
  <si>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</si>
  <si>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</si>
  <si>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</si>
  <si>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</si>
  <si>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</si>
  <si>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</si>
  <si>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</si>
  <si>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</si>
  <si>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</si>
  <si>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</si>
  <si>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</si>
  <si>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</si>
  <si>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</si>
  <si>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</si>
  <si>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</si>
  <si>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</si>
  <si>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</si>
  <si>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</si>
  <si>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</si>
  <si>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</si>
  <si>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</si>
  <si>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</si>
  <si>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</si>
  <si>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</si>
  <si>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</si>
  <si>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</si>
  <si>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</si>
  <si>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</si>
  <si>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</si>
  <si>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</si>
  <si>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</si>
  <si>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</si>
  <si>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</si>
  <si>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</si>
  <si>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</si>
  <si>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</si>
  <si>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</si>
  <si>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</si>
  <si>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</si>
  <si>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</si>
  <si>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</si>
  <si>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</si>
  <si>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</si>
  <si>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</si>
  <si>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</si>
  <si>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</si>
  <si>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</si>
  <si>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</si>
  <si>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</si>
  <si>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</si>
  <si>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</si>
  <si>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</si>
  <si>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</si>
  <si>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</si>
  <si>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</si>
  <si>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</si>
  <si>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</si>
  <si>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</si>
  <si>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</si>
  <si>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</si>
  <si>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</si>
  <si>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</si>
  <si>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</si>
  <si>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</si>
  <si>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</si>
  <si>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</si>
  <si>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</si>
  <si>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</si>
  <si>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</si>
  <si>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</si>
  <si>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</si>
  <si>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</si>
  <si>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</si>
  <si>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</si>
  <si>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</si>
  <si>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</si>
  <si>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</si>
  <si>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</si>
  <si>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</si>
  <si>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</si>
  <si>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</si>
  <si>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</si>
  <si>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</si>
  <si>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</si>
  <si>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</si>
  <si>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</si>
  <si>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</si>
  <si>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</si>
  <si>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</si>
  <si>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</si>
  <si>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</si>
  <si>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</si>
  <si>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</si>
  <si>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</si>
  <si>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</si>
  <si>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</si>
  <si>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</si>
  <si>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</si>
  <si>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</si>
  <si>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</si>
  <si>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</si>
  <si>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</si>
  <si>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</si>
  <si>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</si>
  <si>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</si>
  <si>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</si>
  <si>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</si>
  <si>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</si>
  <si>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</si>
  <si>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</si>
  <si>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</si>
  <si>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</si>
  <si>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</si>
  <si>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</si>
  <si>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</si>
  <si>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</si>
  <si>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</si>
  <si>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</si>
  <si>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</si>
  <si>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</si>
  <si>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</si>
  <si>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</si>
  <si>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</si>
  <si>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</si>
  <si>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</si>
  <si>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</si>
  <si>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</si>
  <si>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</si>
  <si>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</si>
  <si>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</si>
  <si>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</si>
  <si>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</si>
  <si>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</si>
  <si>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</si>
  <si>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</si>
  <si>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</si>
  <si>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</si>
  <si>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</si>
  <si>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</si>
  <si>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</si>
  <si>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</si>
  <si>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</si>
  <si>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</si>
  <si>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</si>
  <si>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</si>
  <si>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</si>
  <si>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</si>
  <si>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</si>
  <si>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</si>
  <si>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</si>
  <si>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</si>
  <si>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</si>
  <si>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</si>
  <si>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</si>
  <si>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</si>
  <si>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</si>
  <si>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</si>
  <si>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</si>
  <si>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</si>
  <si>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</si>
  <si>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</si>
  <si>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</si>
  <si>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</si>
  <si>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</si>
  <si>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</si>
  <si>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</si>
  <si>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</si>
  <si>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</si>
  <si>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</si>
  <si>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</si>
  <si>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</si>
  <si>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</si>
  <si>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</si>
  <si>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</si>
  <si>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</si>
  <si>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</si>
  <si>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</si>
  <si>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</si>
  <si>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</si>
  <si>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</si>
  <si>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</si>
  <si>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</si>
  <si>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</si>
  <si>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</si>
  <si>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</si>
  <si>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</si>
  <si>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</si>
  <si>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</si>
  <si>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</si>
  <si>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</si>
  <si>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</si>
  <si>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</si>
  <si>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</si>
  <si>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</si>
  <si>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</si>
  <si>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</si>
  <si>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</si>
  <si>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</si>
  <si>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</si>
  <si>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</si>
  <si>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</si>
  <si>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</si>
  <si>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</si>
  <si>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</si>
  <si>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</si>
  <si>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</si>
  <si>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</si>
  <si>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</si>
  <si>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</si>
  <si>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</si>
  <si>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</si>
  <si>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</si>
  <si>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</si>
  <si>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</si>
  <si>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</si>
  <si>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</si>
  <si>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</si>
  <si>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</si>
  <si>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</si>
  <si>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</si>
  <si>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</si>
  <si>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</si>
  <si>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</si>
  <si>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</si>
  <si>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</si>
  <si>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</si>
  <si>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</si>
  <si>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</si>
  <si>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</si>
  <si>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</si>
  <si>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</si>
  <si>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</si>
  <si>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</si>
  <si>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</si>
  <si>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</si>
  <si>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</si>
  <si>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</si>
  <si>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</si>
  <si>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</si>
  <si>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</si>
  <si>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</si>
  <si>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</si>
  <si>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</si>
  <si>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</si>
  <si>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</si>
  <si>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</si>
  <si>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</si>
  <si>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</si>
  <si>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</si>
  <si>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</si>
  <si>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</si>
  <si>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</si>
  <si>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</si>
  <si>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</si>
  <si>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</si>
  <si>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</si>
  <si>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</si>
  <si>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</si>
  <si>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</si>
  <si>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</si>
  <si>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</si>
  <si>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</si>
  <si>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</si>
  <si>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</si>
  <si>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</si>
  <si>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</si>
  <si>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</si>
  <si>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</si>
  <si>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</si>
  <si>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</si>
  <si>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</si>
  <si>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</si>
  <si>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</si>
  <si>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</si>
  <si>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</si>
  <si>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</si>
  <si>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</si>
  <si>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</si>
  <si>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</si>
  <si>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</si>
  <si>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</si>
  <si>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</si>
  <si>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</si>
  <si>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</si>
  <si>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</si>
  <si>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</si>
  <si>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</si>
  <si>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</si>
  <si>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</si>
  <si>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</si>
  <si>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</si>
  <si>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</si>
  <si>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</si>
  <si>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</si>
  <si>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</si>
  <si>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</si>
  <si>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</si>
  <si>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</si>
  <si>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</si>
  <si>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</si>
  <si>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</si>
  <si>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</si>
  <si>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</si>
  <si>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</si>
  <si>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</si>
  <si>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</si>
  <si>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</si>
  <si>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</si>
  <si>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</si>
  <si>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</si>
  <si>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</si>
  <si>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</si>
  <si>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</si>
  <si>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</si>
  <si>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</si>
  <si>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</si>
  <si>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</si>
  <si>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</si>
  <si>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</si>
  <si>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</si>
  <si>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</si>
  <si>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</si>
  <si>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</si>
  <si>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</si>
  <si>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</si>
  <si>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</si>
  <si>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</si>
  <si>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</si>
  <si>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</si>
  <si>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</si>
  <si>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</si>
  <si>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</si>
  <si>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</si>
  <si>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</si>
  <si>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</si>
  <si>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</si>
  <si>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</si>
  <si>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</si>
  <si>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</si>
  <si>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</si>
  <si>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</si>
  <si>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</si>
  <si>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</si>
  <si>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</si>
  <si>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</si>
  <si>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</si>
  <si>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</si>
  <si>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</si>
  <si>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</si>
  <si>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</si>
  <si>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</si>
  <si>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</si>
  <si>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</si>
  <si>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</si>
  <si>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</si>
  <si>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</si>
  <si>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</si>
  <si>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</si>
  <si>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</si>
  <si>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</si>
  <si>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</si>
  <si>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</si>
  <si>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</si>
  <si>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</si>
  <si>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</si>
  <si>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</si>
  <si>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</si>
  <si>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</si>
  <si>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</si>
  <si>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</si>
  <si>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</si>
  <si>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</si>
  <si>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</si>
  <si>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</si>
  <si>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</si>
  <si>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</si>
  <si>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</si>
  <si>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</si>
  <si>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</si>
  <si>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</si>
  <si>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</si>
  <si>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</si>
  <si>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</si>
  <si>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</si>
  <si>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</si>
  <si>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</si>
  <si>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</si>
  <si>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</si>
  <si>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</si>
  <si>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</si>
  <si>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</si>
  <si>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</si>
  <si>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</si>
  <si>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</si>
  <si>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</si>
  <si>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</si>
  <si>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</si>
  <si>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</si>
  <si>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</si>
  <si>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</si>
  <si>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</si>
  <si>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</si>
  <si>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</si>
  <si>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</si>
  <si>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</si>
  <si>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</si>
  <si>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</si>
  <si>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</si>
  <si>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</si>
  <si>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</si>
  <si>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</si>
  <si>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</si>
  <si>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</si>
  <si>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</si>
  <si>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</si>
  <si>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</si>
  <si>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</si>
  <si>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</si>
  <si>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</si>
  <si>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</si>
  <si>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</si>
  <si>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</si>
  <si>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</si>
  <si>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</si>
  <si>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</si>
  <si>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</si>
  <si>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</si>
  <si>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</si>
  <si>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</si>
  <si>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</si>
  <si>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</si>
  <si>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</si>
  <si>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</si>
  <si>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</si>
  <si>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</si>
  <si>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</si>
  <si>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</si>
  <si>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</si>
  <si>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</si>
  <si>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</si>
  <si>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</si>
  <si>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</si>
  <si>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</si>
  <si>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</si>
  <si>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</si>
  <si>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</si>
  <si>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</si>
  <si>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</si>
  <si>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</si>
  <si>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</si>
  <si>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</si>
  <si>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</si>
  <si>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</si>
  <si>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</si>
  <si>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</si>
  <si>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</si>
  <si>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</si>
  <si>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</si>
  <si>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</si>
  <si>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</si>
  <si>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</si>
  <si>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</si>
  <si>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</si>
  <si>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</si>
  <si>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</si>
  <si>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</si>
  <si>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</si>
  <si>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</si>
  <si>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</si>
  <si>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</si>
  <si>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</si>
  <si>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</si>
  <si>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</si>
  <si>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</si>
  <si>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</si>
  <si>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</si>
  <si>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</si>
  <si>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</si>
  <si>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</si>
  <si>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</si>
  <si>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</si>
  <si>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</si>
  <si>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</si>
  <si>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</si>
  <si>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</si>
  <si>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</si>
  <si>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</si>
  <si>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</si>
  <si>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</si>
  <si>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</si>
  <si>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</si>
  <si>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</si>
  <si>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</si>
  <si>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</si>
  <si>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</si>
  <si>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</si>
  <si>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</si>
  <si>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</si>
  <si>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</si>
  <si>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</si>
  <si>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</si>
  <si>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</si>
  <si>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</si>
  <si>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</si>
  <si>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</si>
  <si>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</si>
  <si>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</si>
  <si>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</si>
  <si>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</si>
  <si>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</si>
  <si>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</si>
  <si>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</si>
  <si>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</si>
  <si>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</si>
  <si>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</si>
  <si>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</si>
  <si>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</si>
  <si>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</si>
  <si>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</si>
  <si>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</si>
  <si>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</si>
  <si>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</si>
  <si>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</si>
  <si>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</si>
  <si>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</si>
  <si>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</si>
  <si>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</si>
  <si>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</si>
  <si>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</si>
  <si>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</si>
  <si>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</si>
  <si>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</si>
  <si>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</si>
  <si>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</si>
  <si>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</si>
  <si>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</si>
  <si>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</si>
  <si>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</si>
  <si>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</si>
  <si>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</si>
  <si>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</si>
  <si>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</si>
  <si>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</si>
  <si>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</si>
  <si>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</si>
  <si>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</si>
  <si>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</si>
  <si>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</si>
  <si>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</si>
  <si>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</si>
  <si>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</si>
  <si>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</si>
  <si>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</si>
  <si>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</si>
  <si>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</si>
  <si>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</si>
  <si>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</si>
  <si>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</si>
  <si>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</si>
  <si>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</si>
  <si>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</si>
  <si>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</si>
  <si>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</si>
  <si>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</si>
  <si>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</si>
  <si>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</si>
  <si>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</si>
  <si>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</si>
  <si>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</si>
  <si>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</si>
  <si>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</si>
  <si>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</si>
  <si>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</si>
  <si>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</si>
  <si>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</si>
  <si>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</si>
  <si>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</si>
  <si>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</si>
  <si>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</si>
  <si>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</si>
  <si>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</si>
  <si>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</si>
  <si>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</si>
  <si>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</si>
  <si>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</si>
  <si>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</si>
  <si>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</si>
  <si>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</si>
  <si>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</si>
  <si>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</si>
  <si>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</si>
  <si>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</si>
  <si>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</si>
  <si>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</si>
  <si>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</si>
  <si>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</si>
  <si>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</si>
  <si>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</si>
  <si>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</si>
  <si>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</si>
  <si>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</si>
  <si>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</si>
  <si>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</si>
  <si>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</si>
  <si>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</si>
  <si>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</si>
  <si>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</si>
  <si>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</si>
  <si>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</si>
  <si>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</si>
  <si>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</si>
  <si>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</si>
  <si>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</si>
  <si>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</si>
  <si>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</si>
  <si>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</si>
  <si>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</si>
  <si>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</si>
  <si>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</si>
  <si>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</si>
  <si>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</si>
  <si>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</si>
  <si>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</si>
  <si>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</si>
  <si>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</si>
  <si>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</si>
  <si>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</si>
  <si>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</si>
  <si>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</si>
  <si>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</si>
  <si>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</si>
  <si>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</si>
  <si>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</si>
  <si>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</si>
  <si>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</si>
  <si>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</si>
  <si>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</si>
  <si>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</si>
  <si>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</si>
  <si>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</si>
  <si>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</si>
  <si>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</si>
  <si>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</si>
  <si>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</si>
  <si>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</si>
  <si>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</si>
  <si>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</si>
  <si>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</si>
  <si>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</si>
  <si>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</si>
  <si>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</si>
  <si>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</si>
  <si>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</si>
  <si>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</si>
  <si>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</si>
  <si>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</si>
  <si>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</si>
  <si>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</si>
  <si>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</si>
  <si>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</si>
  <si>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</si>
  <si>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</si>
  <si>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</si>
  <si>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</si>
  <si>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</si>
  <si>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</si>
  <si>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</si>
  <si>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</si>
  <si>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</si>
  <si>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</si>
  <si>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</si>
  <si>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</si>
  <si>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</si>
  <si>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</si>
  <si>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</si>
  <si>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</si>
  <si>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</si>
  <si>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</si>
  <si>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</si>
  <si>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</si>
  <si>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</si>
  <si>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</si>
  <si>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</si>
  <si>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</si>
  <si>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</si>
  <si>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</si>
  <si>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</si>
  <si>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</si>
  <si>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</si>
  <si>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</si>
  <si>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</si>
  <si>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</si>
  <si>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</si>
  <si>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</si>
  <si>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</si>
  <si>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</si>
  <si>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</si>
  <si>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</si>
  <si>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</si>
  <si>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</si>
  <si>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</si>
  <si>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</si>
  <si>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</si>
  <si>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</si>
  <si>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</si>
  <si>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</si>
  <si>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</si>
  <si>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</si>
  <si>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</si>
  <si>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</si>
  <si>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</si>
  <si>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</si>
  <si>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</si>
  <si>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</si>
  <si>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</si>
  <si>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</si>
  <si>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</si>
  <si>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</si>
  <si>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</si>
  <si>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</si>
  <si>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</si>
  <si>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</si>
  <si>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</si>
  <si>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</si>
  <si>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</si>
  <si>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</si>
  <si>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</si>
  <si>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</si>
  <si>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</si>
  <si>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</si>
  <si>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</si>
  <si>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</si>
  <si>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</si>
  <si>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</si>
  <si>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</si>
  <si>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</si>
  <si>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</si>
  <si>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</si>
  <si>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</si>
  <si>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</si>
  <si>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</si>
  <si>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</si>
  <si>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</si>
  <si>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</si>
  <si>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</si>
  <si>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</si>
  <si>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</si>
  <si>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</si>
  <si>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</si>
  <si>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</si>
  <si>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</si>
  <si>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</si>
  <si>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</si>
  <si>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</si>
  <si>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</si>
  <si>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</si>
  <si>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</si>
  <si>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</si>
  <si>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</si>
  <si>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</si>
  <si>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</si>
  <si>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</si>
  <si>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</si>
  <si>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</si>
  <si>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</si>
  <si>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</si>
  <si>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</si>
  <si>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</si>
  <si>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</si>
  <si>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</si>
  <si>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</si>
  <si>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</si>
  <si>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</si>
  <si>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</si>
  <si>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</si>
  <si>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</si>
  <si>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</si>
  <si>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</si>
  <si>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</si>
  <si>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</si>
  <si>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</si>
  <si>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</si>
  <si>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</si>
  <si>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</si>
  <si>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</si>
  <si>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</si>
  <si>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</si>
  <si>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</si>
  <si>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</si>
  <si>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</si>
  <si>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</si>
  <si>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</si>
  <si>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</si>
  <si>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</si>
  <si>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</si>
  <si>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</si>
  <si>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</si>
  <si>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</si>
  <si>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</si>
  <si>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</si>
  <si>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</si>
  <si>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</si>
  <si>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</si>
  <si>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</si>
  <si>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</si>
  <si>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</si>
  <si>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</si>
  <si>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</si>
  <si>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</si>
  <si>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</si>
  <si>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</si>
  <si>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</si>
  <si>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</si>
  <si>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</si>
  <si>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</si>
  <si>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</si>
  <si>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</si>
  <si>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</si>
  <si>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</si>
  <si>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</si>
  <si>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</si>
  <si>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</si>
  <si>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</si>
  <si>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</si>
  <si>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</si>
  <si>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</si>
  <si>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</si>
  <si>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</si>
  <si>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</si>
  <si>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</si>
  <si>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</si>
  <si>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</si>
  <si>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</si>
  <si>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</si>
  <si>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</si>
  <si>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</si>
  <si>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</si>
  <si>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</si>
  <si>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</si>
  <si>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</si>
  <si>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</si>
  <si>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</si>
  <si>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</si>
  <si>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</si>
  <si>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</si>
  <si>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</si>
  <si>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</si>
  <si>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</si>
  <si>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</si>
  <si>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</si>
  <si>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</si>
  <si>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</si>
  <si>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</si>
  <si>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</si>
  <si>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</si>
  <si>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</si>
  <si>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</si>
  <si>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</si>
  <si>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</si>
  <si>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</si>
  <si>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</si>
  <si>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</si>
  <si>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</si>
  <si>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</si>
  <si>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</si>
  <si>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</si>
  <si>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</si>
  <si>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</si>
  <si>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</si>
  <si>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</si>
  <si>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</si>
  <si>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</si>
  <si>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</si>
  <si>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</si>
  <si>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</si>
  <si>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</si>
  <si>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</si>
  <si>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</si>
  <si>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</si>
  <si>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</si>
  <si>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</si>
  <si>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</si>
  <si>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</si>
  <si>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</si>
  <si>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</si>
  <si>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</si>
  <si>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</si>
  <si>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</si>
  <si>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</si>
  <si>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</si>
  <si>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</si>
  <si>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</si>
  <si>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</si>
  <si>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</si>
  <si>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</si>
  <si>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</si>
  <si>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</si>
  <si>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</si>
  <si>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</si>
  <si>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</si>
  <si>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</si>
  <si>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</si>
  <si>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</si>
  <si>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</si>
  <si>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</si>
  <si>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</si>
  <si>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</si>
  <si>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</si>
  <si>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</si>
  <si>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</si>
  <si>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</si>
  <si>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</si>
  <si>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</si>
  <si>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</si>
  <si>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</si>
  <si>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</si>
  <si>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</si>
  <si>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</si>
  <si>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</si>
  <si>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</si>
  <si>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</si>
  <si>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</si>
  <si>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</si>
  <si>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</si>
  <si>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</si>
  <si>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</si>
  <si>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</si>
  <si>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</si>
  <si>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</si>
  <si>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</si>
  <si>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</si>
  <si>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</si>
  <si>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</si>
  <si>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</si>
  <si>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</si>
  <si>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</si>
  <si>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</si>
  <si>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</si>
  <si>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</si>
  <si>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</si>
  <si>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</si>
  <si>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</si>
  <si>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</si>
  <si>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</si>
  <si>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</si>
  <si>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</si>
  <si>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</si>
  <si>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</si>
  <si>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</si>
  <si>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</si>
  <si>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</si>
  <si>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</si>
  <si>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</si>
  <si>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</si>
  <si>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</si>
  <si>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</si>
  <si>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</si>
  <si>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</si>
  <si>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</si>
  <si>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</si>
  <si>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</si>
  <si>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</si>
  <si>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</si>
  <si>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</si>
  <si>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</si>
  <si>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</si>
  <si>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</si>
  <si>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</si>
  <si>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</si>
  <si>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</si>
  <si>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</si>
  <si>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</si>
  <si>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</si>
  <si>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</si>
  <si>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</si>
  <si>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</si>
  <si>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</si>
  <si>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</si>
  <si>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</si>
  <si>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</si>
  <si>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</si>
  <si>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</si>
  <si>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</si>
  <si>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</si>
  <si>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</si>
  <si>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</si>
  <si>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</si>
  <si>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</si>
  <si>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</si>
  <si>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</si>
  <si>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</si>
  <si>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</si>
  <si>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</si>
  <si>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</si>
  <si>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</si>
  <si>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</si>
  <si>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</si>
  <si>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</si>
  <si>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</si>
  <si>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</si>
  <si>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</si>
  <si>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</si>
  <si>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</si>
  <si>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</si>
  <si>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</si>
  <si>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</si>
  <si>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</si>
  <si>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</si>
  <si>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</si>
  <si>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</si>
  <si>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</si>
  <si>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</si>
  <si>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</si>
  <si>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</si>
  <si>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</si>
  <si>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</si>
  <si>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</si>
  <si>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</si>
  <si>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</si>
  <si>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</si>
  <si>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</si>
  <si>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</si>
  <si>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</si>
  <si>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</si>
  <si>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</si>
  <si>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</si>
  <si>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</si>
  <si>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</si>
  <si>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</si>
  <si>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</si>
  <si>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</si>
  <si>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</si>
  <si>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</si>
  <si>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</si>
  <si>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</si>
  <si>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</si>
  <si>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</si>
  <si>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</si>
  <si>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</si>
  <si>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</si>
  <si>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</si>
  <si>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</si>
  <si>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</si>
  <si>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</si>
  <si>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</si>
  <si>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</si>
  <si>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</si>
  <si>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</si>
  <si>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</si>
  <si>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</si>
  <si>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</si>
  <si>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</si>
  <si>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</si>
  <si>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</si>
  <si>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</si>
  <si>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</si>
  <si>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</si>
  <si>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</si>
  <si>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</si>
  <si>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</si>
  <si>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</si>
  <si>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</si>
  <si>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</si>
  <si>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</si>
  <si>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</si>
  <si>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</si>
  <si>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</si>
  <si>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</si>
  <si>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</si>
  <si>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</si>
  <si>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</si>
  <si>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</si>
  <si>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</si>
  <si>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</si>
  <si>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</si>
  <si>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</si>
  <si>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</si>
  <si>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</si>
  <si>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</si>
  <si>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</si>
  <si>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</si>
  <si>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</si>
  <si>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</si>
  <si>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</si>
  <si>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</si>
  <si>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</si>
  <si>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</si>
  <si>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</si>
  <si>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</si>
  <si>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</si>
  <si>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</si>
  <si>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</si>
  <si>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</si>
  <si>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</si>
  <si>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</si>
  <si>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</si>
  <si>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</si>
  <si>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</si>
  <si>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</si>
  <si>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</si>
  <si>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</si>
  <si>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</si>
  <si>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</si>
  <si>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</si>
  <si>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</si>
  <si>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</si>
  <si>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</si>
  <si>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</si>
  <si>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</si>
  <si>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</si>
  <si>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</si>
  <si>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</si>
  <si>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</si>
  <si>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</si>
  <si>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</si>
  <si>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</si>
  <si>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</si>
  <si>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</si>
  <si>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</si>
  <si>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</si>
  <si>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</si>
  <si>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</si>
  <si>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</si>
  <si>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</si>
  <si>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</si>
  <si>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</si>
  <si>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</si>
  <si>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</si>
  <si>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</si>
  <si>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</si>
  <si>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</si>
  <si>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</si>
  <si>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</si>
  <si>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</si>
  <si>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</si>
  <si>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</si>
  <si>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</si>
  <si>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</si>
  <si>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</si>
  <si>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</si>
  <si>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</si>
  <si>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</si>
  <si>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</si>
  <si>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</si>
  <si>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</si>
  <si>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</si>
  <si>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</si>
  <si>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</si>
  <si>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</si>
  <si>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</si>
  <si>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</si>
  <si>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</si>
  <si>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</si>
  <si>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</si>
  <si>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</si>
  <si>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</si>
  <si>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</si>
  <si>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</si>
  <si>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</si>
  <si>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</si>
  <si>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</si>
  <si>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</si>
  <si>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</si>
  <si>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</si>
  <si>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</si>
  <si>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</si>
  <si>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</si>
  <si>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</si>
  <si>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</si>
  <si>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</si>
  <si>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</si>
  <si>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</si>
  <si>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</si>
  <si>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</si>
  <si>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</si>
  <si>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</si>
  <si>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</si>
  <si>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</si>
  <si>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</si>
  <si>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</si>
  <si>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</si>
  <si>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</si>
  <si>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</si>
  <si>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</si>
  <si>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</si>
  <si>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</si>
  <si>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</si>
  <si>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</si>
  <si>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</si>
  <si>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</si>
  <si>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</si>
  <si>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</si>
  <si>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</si>
  <si>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</si>
  <si>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</si>
  <si>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</si>
  <si>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</si>
  <si>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</si>
  <si>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</si>
  <si>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</si>
  <si>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</si>
  <si>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</si>
  <si>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</si>
  <si>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</si>
  <si>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</si>
  <si>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</si>
  <si>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</si>
  <si>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</si>
  <si>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</si>
  <si>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</si>
  <si>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</si>
  <si>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</si>
  <si>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</si>
  <si>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</si>
  <si>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</si>
  <si>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</si>
  <si>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</si>
  <si>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</si>
  <si>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</si>
  <si>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</si>
  <si>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</si>
  <si>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</si>
  <si>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</si>
  <si>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</si>
  <si>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</si>
  <si>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</si>
  <si>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</si>
  <si>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</si>
  <si>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</si>
  <si>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</si>
  <si>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</si>
  <si>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</si>
  <si>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</si>
  <si>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</si>
  <si>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</si>
  <si>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</si>
  <si>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</si>
  <si>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</si>
  <si>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</si>
  <si>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</si>
  <si>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</si>
  <si>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</si>
  <si>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</si>
  <si>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</si>
  <si>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</si>
  <si>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</si>
  <si>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</si>
  <si>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</si>
  <si>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</si>
  <si>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</si>
  <si>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</si>
  <si>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</si>
  <si>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</si>
  <si>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</si>
  <si>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</si>
  <si>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</si>
  <si>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</si>
  <si>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</si>
  <si>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</si>
  <si>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</si>
  <si>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</si>
  <si>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</si>
  <si>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</si>
  <si>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</si>
  <si>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</si>
  <si>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</si>
  <si>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</si>
  <si>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</si>
  <si>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</si>
  <si>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</si>
  <si>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</si>
  <si>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</si>
  <si>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</si>
  <si>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</si>
  <si>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</si>
  <si>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</si>
  <si>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</si>
  <si>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</si>
  <si>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</si>
  <si>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</si>
  <si>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</si>
  <si>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</si>
  <si>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</si>
  <si>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</si>
  <si>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</si>
  <si>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</si>
  <si>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</si>
  <si>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</si>
  <si>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</si>
  <si>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</si>
  <si>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</si>
  <si>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</si>
  <si>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</si>
  <si>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</si>
  <si>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</si>
  <si>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</si>
  <si>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</si>
  <si>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</si>
  <si>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</si>
  <si>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</si>
  <si>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</si>
  <si>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</si>
  <si>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</si>
  <si>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</si>
  <si>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</si>
  <si>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</si>
  <si>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</si>
  <si>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</si>
  <si>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</si>
  <si>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</si>
  <si>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</si>
  <si>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</si>
  <si>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</si>
  <si>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</si>
  <si>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</si>
  <si>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</si>
  <si>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</si>
  <si>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</si>
  <si>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</si>
  <si>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</si>
  <si>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</si>
  <si>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</si>
  <si>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</si>
  <si>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</si>
  <si>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</si>
  <si>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</si>
  <si>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</si>
  <si>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</si>
  <si>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</si>
  <si>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</si>
  <si>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</si>
  <si>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</si>
  <si>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</si>
  <si>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</si>
  <si>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</si>
  <si>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</si>
  <si>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</si>
  <si>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</si>
  <si>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</si>
  <si>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</si>
  <si>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</si>
  <si>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</si>
  <si>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</si>
  <si>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</si>
  <si>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</si>
  <si>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</si>
  <si>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</si>
  <si>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</si>
  <si>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</si>
  <si>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</si>
  <si>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</si>
  <si>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</si>
  <si>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</si>
  <si>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</si>
  <si>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</si>
  <si>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</si>
  <si>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</si>
  <si>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</si>
  <si>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</si>
  <si>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</si>
  <si>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</si>
  <si>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</si>
  <si>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</si>
  <si>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</si>
  <si>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</si>
  <si>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</si>
  <si>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</si>
  <si>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</si>
  <si>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</si>
  <si>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</si>
  <si>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</si>
  <si>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</si>
  <si>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</si>
  <si>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</si>
  <si>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</si>
  <si>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</si>
  <si>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</si>
  <si>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</si>
  <si>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</si>
  <si>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</si>
  <si>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</si>
  <si>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</si>
  <si>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</si>
  <si>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</si>
  <si>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</si>
  <si>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</si>
  <si>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</si>
  <si>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</si>
  <si>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</si>
  <si>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</si>
  <si>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</si>
  <si>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</si>
  <si>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</si>
  <si>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</si>
  <si>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</si>
  <si>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</si>
  <si>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</si>
  <si>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</si>
  <si>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</si>
  <si>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</si>
  <si>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</si>
  <si>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</si>
  <si>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</si>
  <si>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</si>
  <si>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</si>
  <si>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</si>
  <si>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</si>
  <si>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</si>
  <si>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</si>
  <si>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</si>
  <si>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</si>
  <si>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</si>
  <si>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</si>
  <si>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</si>
  <si>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</si>
  <si>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</si>
  <si>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</si>
  <si>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</si>
  <si>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</si>
  <si>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</si>
  <si>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</si>
  <si>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</si>
  <si>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</si>
  <si>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</si>
  <si>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</si>
  <si>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</si>
  <si>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</si>
  <si>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</si>
  <si>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</si>
  <si>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</si>
  <si>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</si>
  <si>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</si>
  <si>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</si>
  <si>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</si>
  <si>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</si>
  <si>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</si>
  <si>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</si>
  <si>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</si>
  <si>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</si>
  <si>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</si>
  <si>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</si>
  <si>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</si>
  <si>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</si>
  <si>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</si>
  <si>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</si>
  <si>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</si>
  <si>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</si>
  <si>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</si>
  <si>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</si>
  <si>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</si>
  <si>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</si>
  <si>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</si>
  <si>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</si>
  <si>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</si>
  <si>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</si>
  <si>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</si>
  <si>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</si>
  <si>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</si>
  <si>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</si>
  <si>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</si>
  <si>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</si>
  <si>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</si>
  <si>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</si>
  <si>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</si>
  <si>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</si>
  <si>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</si>
  <si>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</si>
  <si>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</si>
  <si>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</si>
  <si>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</si>
  <si>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</si>
  <si>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</si>
  <si>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</si>
  <si>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</si>
  <si>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</si>
  <si>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</si>
  <si>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</si>
  <si>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</si>
  <si>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</si>
  <si>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</si>
  <si>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</si>
  <si>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</si>
  <si>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</si>
  <si>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</si>
  <si>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</si>
  <si>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</si>
  <si>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</si>
  <si>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</si>
  <si>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</si>
  <si>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</si>
  <si>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</si>
  <si>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</si>
  <si>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</si>
  <si>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</si>
  <si>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</si>
  <si>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</si>
  <si>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</si>
  <si>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</si>
  <si>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</si>
  <si>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</si>
  <si>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</si>
  <si>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</si>
  <si>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</si>
  <si>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</si>
  <si>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</si>
  <si>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</si>
  <si>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</si>
  <si>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</si>
  <si>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</si>
  <si>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</si>
  <si>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</si>
  <si>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</si>
  <si>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</si>
  <si>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</si>
  <si>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</si>
  <si>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</si>
  <si>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</si>
  <si>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</si>
  <si>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</si>
  <si>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</si>
  <si>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</si>
  <si>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</si>
  <si>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</si>
  <si>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</si>
  <si>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</si>
  <si>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</si>
  <si>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</si>
  <si>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</si>
  <si>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</si>
  <si>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</si>
  <si>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</si>
  <si>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</si>
  <si>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</si>
  <si>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</si>
  <si>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</si>
  <si>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</si>
  <si>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</si>
  <si>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</si>
  <si>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</si>
  <si>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</si>
  <si>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</si>
  <si>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</si>
  <si>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</si>
  <si>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</si>
  <si>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</si>
  <si>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</si>
  <si>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</si>
  <si>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</si>
  <si>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</si>
  <si>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</si>
  <si>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</si>
  <si>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</si>
  <si>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</si>
  <si>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</si>
  <si>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</si>
  <si>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</si>
  <si>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</si>
  <si>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</si>
  <si>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</si>
  <si>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</si>
  <si>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</si>
  <si>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</si>
  <si>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</si>
  <si>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</si>
  <si>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</si>
  <si>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</si>
  <si>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</si>
  <si>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</si>
  <si>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</si>
  <si>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</si>
  <si>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</si>
  <si>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</si>
  <si>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</si>
  <si>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</si>
  <si>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</si>
  <si>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</si>
  <si>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</si>
  <si>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</si>
  <si>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</si>
  <si>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</si>
  <si>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</si>
  <si>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</si>
  <si>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</si>
  <si>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</si>
  <si>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</si>
  <si>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</si>
  <si>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</si>
  <si>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</si>
  <si>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</si>
  <si>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</si>
  <si>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</si>
  <si>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</si>
  <si>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</si>
  <si>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</si>
  <si>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</si>
  <si>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</si>
  <si>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</si>
  <si>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</si>
  <si>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</si>
  <si>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</si>
  <si>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</si>
  <si>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</si>
  <si>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</si>
  <si>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</si>
  <si>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</si>
  <si>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</si>
  <si>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</si>
  <si>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</si>
  <si>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</si>
  <si>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</si>
  <si>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</si>
  <si>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</si>
  <si>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</si>
  <si>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</si>
  <si>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</si>
  <si>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</si>
  <si>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</si>
  <si>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</si>
  <si>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</si>
  <si>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</si>
  <si>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</si>
  <si>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</si>
  <si>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</si>
  <si>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</si>
  <si>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</si>
  <si>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</si>
  <si>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</si>
  <si>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</si>
  <si>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</si>
  <si>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</si>
  <si>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</si>
  <si>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</si>
  <si>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</si>
  <si>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</si>
  <si>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</si>
  <si>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</si>
  <si>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</si>
  <si>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</si>
  <si>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</si>
  <si>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</si>
  <si>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</si>
  <si>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</si>
  <si>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</si>
  <si>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</si>
  <si>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</si>
  <si>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</si>
  <si>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</si>
  <si>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</si>
  <si>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</si>
  <si>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</si>
  <si>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</si>
  <si>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</si>
  <si>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</si>
  <si>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</si>
  <si>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</si>
  <si>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</si>
  <si>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</si>
  <si>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</si>
  <si>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</si>
  <si>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</si>
  <si>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</si>
  <si>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</si>
  <si>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</si>
  <si>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</si>
  <si>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</si>
  <si>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</si>
  <si>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</si>
  <si>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</si>
  <si>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</si>
  <si>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</si>
  <si>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</si>
  <si>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</si>
  <si>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</si>
  <si>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</si>
  <si>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</si>
  <si>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</si>
  <si>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</si>
  <si>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</si>
  <si>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</si>
  <si>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</si>
  <si>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</si>
  <si>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</si>
  <si>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</si>
  <si>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</si>
  <si>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</si>
  <si>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</si>
  <si>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</si>
  <si>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</si>
  <si>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</si>
  <si>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</si>
  <si>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</si>
  <si>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</si>
  <si>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</si>
  <si>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</si>
  <si>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</si>
  <si>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</si>
  <si>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</si>
  <si>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</si>
  <si>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</si>
  <si>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</si>
  <si>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</si>
  <si>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</si>
  <si>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</si>
  <si>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</si>
  <si>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</si>
  <si>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</si>
  <si>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</si>
  <si>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</si>
  <si>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</si>
  <si>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</si>
  <si>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</si>
  <si>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</si>
  <si>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</si>
  <si>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</si>
  <si>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</si>
  <si>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</si>
  <si>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</si>
  <si>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</si>
  <si>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</si>
  <si>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</si>
  <si>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</si>
  <si>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</si>
  <si>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</si>
  <si>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</si>
  <si>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</si>
  <si>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</si>
  <si>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</si>
  <si>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</si>
  <si>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</si>
  <si>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</si>
  <si>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</si>
  <si>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</si>
  <si>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</si>
  <si>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</si>
  <si>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</si>
  <si>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</si>
  <si>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</si>
  <si>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</si>
  <si>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</si>
  <si>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</si>
  <si>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</si>
  <si>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</si>
  <si>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</si>
  <si>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</si>
  <si>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</si>
  <si>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</si>
  <si>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</si>
  <si>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</si>
  <si>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</si>
  <si>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</si>
  <si>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</si>
  <si>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</si>
  <si>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</si>
  <si>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</si>
  <si>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</si>
  <si>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</si>
  <si>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</si>
  <si>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</si>
  <si>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</si>
  <si>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</si>
  <si>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</si>
  <si>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</si>
  <si>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</si>
  <si>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</si>
  <si>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</si>
  <si>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</si>
  <si>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</si>
  <si>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</si>
  <si>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</si>
  <si>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</si>
  <si>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</si>
  <si>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</si>
  <si>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</si>
  <si>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</si>
  <si>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</si>
  <si>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</si>
  <si>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</si>
  <si>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</si>
  <si>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</si>
  <si>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</si>
  <si>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</si>
  <si>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</si>
  <si>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</si>
  <si>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</si>
  <si>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</si>
  <si>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</si>
  <si>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</si>
  <si>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</si>
  <si>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</si>
  <si>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</si>
  <si>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</si>
  <si>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</si>
  <si>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</si>
  <si>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</si>
  <si>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</si>
  <si>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</si>
  <si>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</si>
  <si>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</si>
  <si>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</si>
  <si>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</si>
  <si>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</si>
  <si>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</si>
  <si>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</si>
  <si>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</si>
  <si>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</si>
  <si>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</si>
  <si>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</si>
  <si>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</si>
  <si>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</si>
  <si>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</si>
  <si>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</si>
  <si>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</si>
  <si>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</si>
  <si>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</si>
  <si>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</si>
  <si>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</si>
  <si>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</si>
  <si>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</si>
  <si>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</si>
  <si>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</si>
  <si>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</si>
  <si>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</si>
  <si>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</si>
  <si>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</si>
  <si>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</si>
  <si>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</si>
  <si>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</si>
  <si>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</si>
  <si>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</si>
  <si>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</si>
  <si>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</si>
  <si>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</si>
  <si>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</si>
  <si>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</si>
  <si>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</si>
  <si>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</si>
  <si>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</si>
  <si>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</si>
  <si>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</si>
  <si>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</si>
  <si>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</si>
  <si>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</si>
  <si>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</si>
  <si>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</si>
  <si>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</si>
  <si>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</si>
  <si>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</si>
  <si>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</si>
  <si>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</si>
  <si>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</si>
  <si>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</si>
  <si>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</si>
  <si>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</si>
  <si>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</si>
  <si>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</si>
  <si>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</si>
  <si>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</si>
  <si>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</si>
  <si>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</si>
  <si>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</si>
  <si>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</si>
  <si>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</si>
  <si>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</si>
  <si>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</si>
  <si>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</si>
  <si>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</si>
  <si>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</si>
  <si>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</si>
  <si>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</si>
  <si>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</si>
  <si>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</si>
  <si>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</si>
  <si>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</si>
  <si>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</si>
  <si>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</si>
  <si>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</si>
  <si>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</si>
  <si>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</si>
  <si>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</si>
  <si>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</si>
  <si>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</si>
  <si>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</si>
  <si>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</si>
  <si>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</si>
  <si>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</si>
  <si>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</si>
  <si>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</si>
  <si>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</si>
  <si>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</si>
  <si>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</si>
  <si>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</si>
  <si>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</si>
  <si>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</si>
  <si>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</si>
  <si>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</si>
  <si>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</si>
  <si>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</si>
  <si>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</si>
  <si>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</si>
  <si>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</si>
  <si>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</si>
  <si>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</si>
  <si>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</si>
  <si>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</si>
  <si>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</si>
  <si>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</si>
  <si>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</si>
  <si>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</si>
  <si>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</si>
  <si>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</si>
  <si>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</si>
  <si>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</si>
  <si>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</si>
  <si>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</si>
  <si>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</si>
  <si>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</si>
  <si>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</si>
  <si>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</si>
  <si>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</si>
  <si>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</si>
  <si>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</si>
  <si>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</si>
  <si>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</si>
  <si>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</si>
  <si>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</si>
  <si>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</si>
  <si>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</si>
  <si>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</si>
  <si>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</si>
  <si>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</si>
  <si>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</si>
  <si>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</si>
  <si>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</si>
  <si>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</si>
  <si>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</si>
  <si>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</si>
  <si>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</si>
  <si>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</si>
  <si>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</si>
  <si>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</si>
  <si>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</si>
  <si>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</si>
  <si>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</si>
  <si>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</si>
  <si>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</si>
  <si>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</si>
  <si>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</si>
  <si>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</si>
  <si>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</si>
  <si>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</si>
  <si>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</si>
  <si>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</si>
  <si>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</si>
  <si>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</si>
  <si>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</si>
  <si>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</si>
  <si>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</si>
  <si>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</si>
  <si>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</si>
  <si>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</si>
  <si>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</si>
  <si>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</si>
  <si>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</si>
  <si>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</si>
  <si>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</si>
  <si>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</si>
  <si>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</si>
  <si>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</si>
  <si>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</si>
  <si>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</si>
  <si>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</si>
  <si>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</si>
  <si>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</si>
  <si>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</si>
  <si>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</si>
  <si>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</si>
  <si>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</si>
  <si>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</si>
  <si>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</si>
  <si>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</si>
  <si>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</si>
  <si>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</si>
  <si>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</si>
  <si>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</si>
  <si>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</si>
  <si>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</si>
  <si>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</si>
  <si>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</si>
  <si>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</si>
  <si>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</si>
  <si>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</si>
  <si>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</si>
  <si>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</si>
  <si>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</si>
  <si>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</si>
  <si>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</si>
  <si>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</si>
  <si>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</si>
  <si>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</si>
  <si>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</si>
  <si>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</si>
  <si>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</si>
  <si>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</si>
  <si>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</si>
  <si>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</si>
  <si>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</si>
  <si>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</si>
  <si>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</si>
  <si>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</si>
  <si>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</si>
  <si>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</si>
  <si>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</si>
  <si>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</si>
  <si>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</si>
  <si>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</si>
  <si>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</si>
  <si>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</si>
  <si>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</si>
  <si>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</si>
  <si>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</si>
  <si>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</si>
  <si>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</si>
  <si>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</si>
  <si>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</si>
  <si>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</si>
  <si>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</si>
  <si>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</si>
  <si>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</si>
  <si>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</si>
  <si>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</si>
  <si>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</si>
  <si>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</si>
  <si>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</si>
  <si>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</si>
  <si>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</si>
  <si>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</si>
  <si>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</si>
  <si>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</si>
  <si>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</si>
  <si>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</si>
  <si>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</si>
  <si>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</si>
  <si>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</si>
  <si>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</si>
  <si>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</si>
  <si>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</si>
  <si>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</si>
  <si>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</si>
  <si>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</si>
  <si>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</si>
  <si>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</si>
  <si>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</si>
  <si>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</si>
  <si>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</si>
  <si>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</si>
  <si>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</si>
  <si>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</si>
  <si>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</si>
  <si>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</si>
  <si>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</si>
  <si>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</si>
  <si>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</si>
  <si>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</si>
  <si>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</si>
  <si>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</si>
  <si>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</si>
  <si>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</si>
  <si>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</si>
  <si>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</si>
  <si>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</si>
  <si>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</si>
  <si>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</si>
  <si>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</si>
  <si>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</si>
  <si>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</si>
  <si>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</si>
  <si>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</si>
  <si>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</si>
  <si>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</si>
  <si>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</si>
  <si>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</si>
  <si>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</si>
  <si>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</si>
  <si>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</si>
  <si>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</si>
  <si>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</si>
  <si>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</si>
  <si>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</si>
  <si>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</si>
  <si>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</si>
  <si>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</si>
  <si>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</si>
  <si>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</si>
  <si>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</si>
  <si>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</si>
  <si>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</si>
  <si>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</si>
  <si>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</si>
  <si>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</si>
  <si>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</si>
  <si>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</si>
  <si>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</si>
  <si>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</si>
  <si>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</si>
  <si>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</si>
  <si>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</si>
  <si>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</si>
  <si>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</si>
  <si>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</si>
  <si>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</si>
  <si>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</si>
  <si>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</si>
  <si>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</si>
  <si>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</si>
  <si>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</si>
  <si>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</si>
  <si>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</si>
  <si>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</si>
  <si>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</si>
  <si>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</si>
  <si>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</si>
  <si>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</si>
  <si>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</si>
  <si>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</si>
  <si>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</si>
  <si>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</si>
  <si>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</si>
  <si>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</si>
  <si>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</si>
  <si>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</si>
  <si>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</si>
  <si>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</si>
  <si>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</si>
  <si>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</si>
  <si>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</si>
  <si>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</si>
  <si>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</si>
  <si>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</si>
  <si>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</si>
  <si>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</si>
  <si>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</si>
  <si>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</si>
  <si>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</si>
  <si>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</si>
  <si>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</si>
  <si>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</si>
  <si>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</si>
  <si>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</si>
  <si>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</si>
  <si>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</si>
  <si>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</si>
  <si>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</si>
  <si>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</si>
  <si>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</si>
  <si>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</si>
  <si>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</si>
  <si>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</si>
  <si>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</si>
  <si>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</si>
  <si>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</si>
  <si>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</si>
  <si>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</si>
  <si>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</si>
  <si>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</si>
  <si>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</si>
  <si>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</si>
  <si>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</si>
  <si>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</si>
  <si>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</si>
  <si>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</si>
  <si>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</si>
  <si>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</si>
  <si>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</si>
  <si>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</si>
  <si>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</si>
  <si>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</si>
  <si>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</si>
  <si>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</si>
  <si>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</si>
  <si>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</si>
  <si>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</si>
  <si>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</si>
  <si>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</si>
  <si>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</si>
  <si>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</si>
  <si>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</si>
  <si>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</si>
  <si>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</si>
  <si>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</si>
  <si>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</si>
  <si>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</si>
  <si>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</si>
  <si>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</si>
  <si>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</si>
  <si>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</si>
  <si>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</si>
  <si>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</si>
  <si>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</si>
  <si>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</si>
  <si>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</si>
  <si>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</si>
  <si>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</si>
  <si>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</si>
  <si>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</si>
  <si>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</si>
  <si>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</si>
  <si>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</si>
  <si>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</si>
  <si>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</si>
  <si>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</si>
  <si>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</si>
  <si>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</si>
  <si>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</si>
  <si>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</si>
  <si>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</si>
  <si>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</si>
  <si>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</si>
  <si>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</si>
  <si>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</si>
  <si>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</si>
  <si>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</si>
  <si>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</si>
  <si>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</si>
  <si>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</si>
  <si>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</si>
  <si>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</si>
  <si>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</si>
  <si>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</si>
  <si>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</si>
  <si>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</si>
  <si>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</si>
  <si>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</si>
  <si>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</si>
  <si>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</si>
  <si>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</si>
  <si>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</si>
  <si>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</si>
  <si>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</si>
  <si>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</si>
  <si>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</si>
  <si>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</si>
  <si>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</si>
  <si>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</si>
  <si>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</si>
  <si>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</si>
  <si>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</si>
  <si>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</si>
  <si>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</si>
  <si>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</si>
  <si>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</si>
  <si>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</si>
  <si>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</si>
  <si>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</si>
  <si>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</si>
  <si>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</si>
  <si>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</si>
  <si>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</si>
  <si>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</si>
  <si>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</si>
  <si>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</si>
  <si>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</si>
  <si>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</si>
  <si>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</si>
  <si>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</si>
  <si>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</si>
  <si>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</si>
  <si>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</si>
  <si>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</si>
  <si>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</si>
  <si>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</si>
  <si>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</si>
  <si>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</si>
  <si>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</si>
  <si>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</si>
  <si>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</si>
  <si>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</si>
  <si>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</si>
  <si>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</si>
  <si>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</si>
  <si>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</si>
  <si>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</si>
  <si>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</si>
  <si>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</si>
  <si>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</si>
  <si>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</si>
  <si>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</si>
  <si>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</si>
  <si>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</si>
  <si>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</si>
  <si>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</si>
  <si>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</si>
  <si>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</si>
  <si>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</si>
  <si>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</si>
  <si>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</si>
  <si>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</si>
  <si>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</si>
  <si>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</si>
  <si>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</si>
  <si>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</si>
  <si>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</si>
  <si>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</si>
  <si>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</si>
  <si>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</si>
  <si>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</si>
  <si>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</si>
  <si>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</si>
  <si>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</si>
  <si>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</si>
  <si>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</si>
  <si>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</si>
  <si>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</si>
  <si>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</si>
  <si>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</si>
  <si>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</si>
  <si>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</si>
  <si>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</si>
  <si>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</si>
  <si>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</si>
  <si>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</si>
  <si>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</si>
  <si>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</si>
  <si>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</si>
  <si>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</si>
  <si>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</si>
  <si>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</si>
  <si>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</si>
  <si>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</si>
  <si>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</si>
  <si>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</si>
  <si>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</si>
  <si>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</si>
  <si>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</si>
  <si>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</si>
  <si>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</si>
  <si>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</si>
  <si>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</si>
  <si>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</si>
  <si>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</si>
  <si>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</si>
  <si>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</si>
  <si>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</si>
  <si>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</si>
  <si>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</si>
  <si>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</si>
  <si>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</si>
  <si>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</si>
  <si>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</si>
  <si>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</si>
  <si>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</si>
  <si>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</si>
  <si>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</si>
  <si>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</si>
  <si>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</si>
  <si>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</si>
  <si>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</si>
  <si>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</si>
  <si>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</si>
  <si>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</si>
  <si>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</si>
  <si>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</si>
  <si>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</si>
  <si>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</si>
  <si>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</si>
  <si>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</si>
  <si>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</si>
  <si>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</si>
  <si>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</si>
  <si>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</si>
  <si>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</si>
  <si>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</si>
  <si>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</si>
  <si>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</si>
  <si>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</si>
  <si>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</si>
  <si>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</si>
  <si>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</si>
  <si>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</si>
  <si>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</si>
  <si>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</si>
  <si>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</si>
  <si>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</si>
  <si>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</si>
  <si>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</si>
  <si>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</si>
  <si>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</si>
  <si>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</si>
  <si>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</si>
  <si>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</si>
  <si>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</si>
  <si>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</si>
  <si>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</si>
  <si>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</si>
  <si>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</si>
  <si>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</si>
  <si>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</si>
  <si>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</si>
  <si>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</si>
  <si>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</si>
  <si>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</si>
  <si>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</si>
  <si>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</si>
  <si>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</si>
  <si>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</si>
  <si>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</si>
  <si>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</si>
  <si>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</si>
  <si>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</si>
  <si>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</si>
  <si>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</si>
  <si>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</si>
  <si>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</si>
  <si>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</si>
  <si>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</si>
  <si>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</si>
  <si>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</si>
  <si>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</si>
  <si>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</si>
  <si>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</si>
  <si>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</si>
  <si>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</si>
  <si>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</si>
  <si>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</si>
  <si>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</si>
  <si>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</si>
  <si>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</si>
  <si>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</si>
  <si>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</si>
  <si>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</si>
  <si>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</si>
  <si>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</si>
  <si>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</si>
  <si>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</si>
  <si>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</si>
  <si>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</si>
  <si>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</si>
  <si>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</si>
  <si>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</si>
  <si>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</si>
  <si>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</si>
  <si>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</si>
  <si>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</si>
  <si>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</si>
  <si>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</si>
  <si>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</si>
  <si>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</si>
  <si>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</si>
  <si>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</si>
  <si>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</si>
  <si>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</si>
  <si>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</si>
  <si>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</si>
  <si>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</si>
  <si>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</si>
  <si>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</si>
  <si>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</si>
  <si>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</si>
  <si>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</si>
  <si>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</si>
  <si>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</si>
  <si>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</si>
  <si>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</si>
  <si>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</si>
  <si>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</si>
  <si>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</si>
  <si>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</si>
  <si>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</si>
  <si>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</si>
  <si>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</si>
  <si>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</si>
  <si>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</si>
  <si>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</si>
  <si>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</si>
  <si>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</si>
  <si>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</si>
  <si>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</si>
  <si>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</si>
  <si>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</si>
  <si>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</si>
  <si>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</si>
  <si>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</si>
  <si>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</si>
  <si>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</si>
  <si>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</si>
  <si>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</si>
  <si>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</si>
  <si>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</si>
  <si>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</si>
  <si>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</si>
  <si>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</si>
  <si>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</si>
  <si>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</si>
  <si>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</si>
  <si>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</si>
  <si>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</si>
  <si>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</si>
  <si>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</si>
  <si>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</si>
  <si>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</si>
  <si>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</si>
  <si>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</si>
  <si>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</si>
  <si>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</si>
  <si>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</si>
  <si>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</si>
  <si>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</si>
  <si>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</si>
  <si>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</si>
  <si>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</si>
  <si>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</si>
  <si>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</si>
  <si>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</si>
  <si>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</si>
  <si>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</si>
  <si>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</si>
  <si>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</si>
  <si>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</si>
  <si>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</si>
  <si>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</si>
  <si>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</si>
  <si>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</si>
  <si>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</si>
  <si>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</si>
  <si>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</si>
  <si>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</si>
  <si>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</si>
  <si>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</si>
  <si>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</si>
  <si>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</si>
  <si>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</si>
  <si>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</si>
  <si>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</si>
  <si>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</si>
  <si>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</si>
  <si>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</si>
  <si>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</si>
  <si>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</si>
  <si>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</si>
  <si>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</si>
  <si>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</si>
  <si>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</si>
  <si>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</si>
  <si>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</si>
  <si>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</si>
  <si>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</si>
  <si>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</si>
  <si>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</si>
  <si>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</si>
  <si>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</si>
  <si>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</si>
  <si>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</si>
  <si>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</si>
  <si>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</si>
  <si>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</si>
  <si>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</si>
  <si>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</si>
  <si>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</si>
  <si>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</si>
  <si>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</si>
  <si>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</si>
  <si>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</si>
  <si>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</si>
  <si>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</si>
  <si>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</si>
  <si>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</si>
  <si>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</si>
  <si>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</si>
  <si>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</si>
  <si>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</si>
  <si>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</si>
  <si>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</si>
  <si>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</si>
  <si>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</si>
  <si>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</si>
  <si>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</si>
  <si>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</si>
  <si>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</si>
  <si>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</si>
  <si>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</si>
  <si>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</si>
  <si>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</si>
  <si>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</si>
  <si>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</si>
  <si>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</si>
  <si>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</si>
  <si>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</si>
  <si>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</si>
  <si>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</si>
  <si>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</si>
  <si>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</si>
  <si>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</si>
  <si>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</si>
  <si>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</si>
  <si>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</si>
  <si>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</si>
  <si>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</si>
  <si>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</si>
  <si>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</si>
  <si>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</si>
  <si>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</si>
  <si>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</si>
  <si>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</si>
  <si>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</si>
  <si>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</si>
  <si>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</si>
  <si>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</si>
  <si>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</si>
  <si>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</si>
  <si>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</si>
  <si>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</si>
  <si>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</si>
  <si>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</si>
  <si>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</si>
  <si>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</si>
  <si>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</si>
  <si>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</si>
  <si>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</si>
  <si>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</si>
  <si>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</si>
  <si>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</si>
  <si>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</si>
  <si>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</si>
  <si>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</si>
  <si>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</si>
  <si>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</si>
  <si>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</si>
  <si>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</si>
  <si>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</si>
  <si>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</si>
  <si>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</si>
  <si>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</si>
  <si>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</si>
  <si>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</si>
  <si>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</si>
  <si>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</si>
  <si>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</si>
  <si>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</si>
  <si>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</si>
  <si>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</si>
  <si>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</si>
  <si>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</si>
  <si>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</si>
  <si>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</si>
  <si>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</si>
  <si>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</si>
  <si>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</si>
  <si>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</si>
  <si>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</si>
  <si>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</si>
  <si>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</si>
  <si>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</si>
  <si>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</si>
  <si>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</si>
  <si>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</si>
  <si>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</si>
  <si>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</si>
  <si>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</si>
  <si>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</si>
  <si>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</si>
  <si>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</si>
  <si>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</si>
  <si>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</si>
  <si>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</si>
  <si>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</si>
  <si>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</si>
  <si>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</si>
  <si>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</si>
  <si>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</si>
  <si>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</si>
  <si>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</si>
  <si>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</si>
  <si>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</si>
  <si>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</si>
  <si>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</si>
  <si>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</si>
  <si>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</si>
  <si>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</si>
  <si>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</si>
  <si>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</si>
  <si>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</si>
  <si>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</si>
  <si>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</si>
  <si>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</si>
  <si>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</si>
  <si>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</si>
  <si>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</si>
  <si>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</si>
  <si>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</si>
  <si>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</si>
  <si>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</si>
  <si>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</si>
  <si>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</si>
  <si>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</si>
  <si>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</si>
  <si>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</si>
  <si>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</si>
  <si>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</si>
  <si>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</si>
  <si>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</si>
  <si>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</si>
  <si>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</si>
  <si>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</si>
  <si>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</si>
  <si>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</si>
  <si>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</si>
  <si>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</si>
  <si>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</si>
  <si>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</si>
  <si>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</si>
  <si>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</si>
  <si>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</si>
  <si>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</si>
  <si>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</si>
  <si>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</si>
  <si>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</si>
  <si>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</si>
  <si>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</si>
  <si>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</si>
  <si>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</si>
  <si>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</si>
  <si>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</si>
  <si>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</si>
  <si>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</si>
  <si>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</si>
  <si>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</si>
  <si>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</si>
  <si>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</si>
  <si>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</si>
  <si>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</si>
  <si>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</si>
  <si>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</si>
  <si>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</si>
  <si>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</si>
  <si>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</si>
  <si>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</si>
  <si>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</si>
  <si>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</si>
  <si>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</si>
  <si>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</si>
  <si>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</si>
  <si>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</si>
  <si>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</si>
  <si>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</si>
  <si>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</si>
  <si>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</si>
  <si>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</si>
  <si>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</si>
  <si>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</si>
  <si>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</si>
  <si>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</si>
  <si>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</si>
  <si>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</si>
  <si>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</si>
  <si>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</si>
  <si>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</si>
  <si>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</si>
  <si>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</si>
  <si>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</si>
  <si>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</si>
  <si>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</si>
  <si>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</si>
  <si>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</si>
  <si>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</si>
  <si>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</si>
  <si>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</si>
  <si>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</si>
  <si>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</si>
  <si>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</si>
  <si>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</si>
  <si>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</si>
  <si>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</si>
  <si>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</si>
  <si>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</si>
  <si>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</si>
  <si>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</si>
  <si>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</si>
  <si>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</si>
  <si>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</si>
  <si>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</si>
  <si>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</si>
  <si>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</si>
  <si>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</si>
  <si>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</si>
  <si>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</si>
  <si>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</si>
  <si>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</si>
  <si>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</si>
  <si>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</si>
  <si>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</si>
  <si>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</si>
  <si>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</si>
  <si>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</si>
  <si>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</si>
  <si>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</si>
  <si>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</si>
  <si>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</si>
  <si>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</si>
  <si>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</si>
  <si>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</si>
  <si>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</si>
  <si>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</si>
  <si>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</si>
  <si>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</si>
  <si>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</si>
  <si>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</si>
  <si>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</si>
  <si>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</si>
  <si>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</si>
  <si>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</si>
  <si>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</si>
  <si>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</si>
  <si>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</si>
  <si>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</si>
  <si>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</si>
  <si>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</si>
  <si>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</si>
  <si>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</si>
  <si>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</si>
  <si>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</si>
  <si>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</si>
  <si>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</si>
  <si>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</si>
  <si>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</si>
  <si>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</si>
  <si>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</si>
  <si>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</si>
  <si>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</si>
  <si>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</si>
  <si>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</si>
  <si>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</si>
  <si>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</si>
  <si>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</si>
  <si>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</si>
  <si>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</si>
  <si>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</si>
  <si>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</si>
  <si>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</si>
  <si>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</si>
  <si>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</si>
  <si>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</si>
  <si>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</si>
  <si>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</si>
  <si>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</si>
  <si>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</si>
  <si>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</si>
  <si>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</si>
  <si>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</si>
  <si>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</si>
  <si>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</si>
  <si>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</si>
  <si>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</si>
  <si>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</si>
  <si>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</si>
  <si>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</si>
  <si>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</si>
  <si>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</si>
  <si>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</si>
  <si>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</si>
  <si>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</si>
  <si>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</si>
  <si>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</si>
  <si>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</si>
  <si>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</si>
  <si>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</si>
  <si>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</si>
  <si>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</si>
  <si>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</si>
  <si>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</si>
  <si>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</si>
  <si>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</si>
  <si>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</si>
  <si>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</si>
  <si>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</si>
  <si>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</si>
  <si>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</si>
  <si>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</si>
  <si>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</si>
  <si>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</si>
  <si>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</si>
  <si>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</si>
  <si>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</si>
  <si>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</si>
  <si>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</si>
  <si>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</si>
  <si>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</si>
  <si>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</si>
  <si>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</si>
  <si>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</si>
  <si>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</si>
  <si>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</si>
  <si>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</si>
  <si>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</si>
  <si>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</si>
  <si>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</si>
  <si>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</si>
  <si>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</si>
  <si>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</si>
  <si>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</si>
  <si>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</si>
  <si>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</si>
  <si>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</si>
  <si>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</si>
  <si>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</si>
  <si>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</si>
  <si>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</si>
  <si>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</si>
  <si>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</si>
  <si>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</si>
  <si>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</si>
  <si>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</si>
  <si>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</si>
  <si>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</si>
  <si>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</si>
  <si>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</si>
  <si>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</si>
  <si>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</si>
  <si>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</si>
  <si>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</si>
  <si>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</si>
  <si>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</si>
  <si>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</si>
  <si>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</si>
  <si>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</si>
  <si>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</si>
  <si>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</si>
  <si>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</si>
  <si>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</si>
  <si>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</si>
  <si>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</si>
  <si>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</si>
  <si>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</si>
  <si>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</si>
  <si>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</si>
  <si>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</si>
  <si>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</si>
  <si>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</si>
  <si>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</si>
  <si>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</si>
  <si>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</si>
  <si>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</si>
  <si>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</si>
  <si>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</si>
  <si>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</si>
  <si>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</si>
  <si>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</si>
  <si>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</si>
  <si>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</si>
  <si>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</si>
  <si>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</si>
  <si>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</si>
  <si>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</si>
  <si>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</si>
  <si>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</si>
  <si>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</si>
  <si>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</si>
  <si>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</si>
  <si>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</si>
  <si>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</si>
  <si>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</si>
  <si>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</si>
  <si>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</si>
  <si>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</si>
  <si>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</si>
  <si>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</si>
  <si>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</si>
  <si>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</si>
  <si>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</si>
  <si>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</si>
  <si>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</si>
  <si>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</si>
  <si>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</si>
  <si>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</si>
  <si>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</si>
  <si>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</si>
  <si>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</si>
  <si>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</si>
  <si>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</si>
  <si>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</si>
  <si>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</si>
  <si>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</si>
  <si>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</si>
  <si>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</si>
  <si>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</si>
  <si>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</si>
  <si>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</si>
  <si>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</si>
  <si>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</si>
  <si>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</si>
  <si>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</si>
  <si>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</si>
  <si>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</si>
  <si>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</si>
  <si>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</si>
  <si>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</si>
  <si>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</si>
  <si>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</si>
  <si>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</si>
  <si>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</si>
  <si>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</si>
  <si>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</si>
  <si>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</si>
  <si>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</si>
  <si>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</si>
  <si>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</si>
  <si>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</si>
  <si>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</si>
  <si>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</si>
  <si>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</si>
  <si>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</si>
  <si>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</si>
  <si>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</si>
  <si>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</si>
  <si>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</si>
  <si>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</si>
  <si>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</si>
  <si>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</si>
  <si>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</si>
  <si>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</si>
  <si>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</si>
  <si>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</si>
  <si>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</si>
  <si>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</si>
  <si>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</si>
  <si>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</si>
  <si>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</si>
  <si>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</si>
  <si>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</si>
  <si>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</si>
  <si>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</si>
  <si>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</si>
  <si>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</si>
  <si>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</si>
  <si>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</si>
  <si>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</si>
  <si>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</si>
  <si>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</si>
  <si>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</si>
  <si>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</si>
  <si>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</si>
  <si>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</si>
  <si>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</si>
  <si>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</si>
  <si>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</si>
  <si>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</si>
  <si>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</si>
  <si>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</si>
  <si>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</si>
  <si>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</si>
  <si>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</si>
  <si>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</si>
  <si>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</si>
  <si>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</si>
  <si>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</si>
  <si>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</si>
  <si>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</si>
  <si>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</si>
  <si>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</si>
  <si>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</si>
  <si>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</si>
  <si>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</si>
  <si>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</si>
  <si>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</si>
  <si>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</si>
  <si>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</si>
  <si>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</si>
  <si>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</si>
  <si>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</si>
  <si>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</si>
  <si>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</si>
  <si>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</si>
  <si>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</si>
  <si>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</si>
  <si>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</si>
  <si>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</si>
  <si>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</si>
  <si>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</si>
  <si>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</si>
  <si>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</si>
  <si>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</si>
  <si>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</si>
  <si>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</si>
  <si>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</si>
  <si>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</si>
  <si>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</si>
  <si>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</si>
  <si>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</si>
  <si>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</si>
  <si>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</si>
  <si>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</si>
  <si>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</si>
  <si>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</si>
  <si>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</si>
  <si>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</si>
  <si>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</si>
  <si>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</si>
  <si>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</si>
  <si>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</si>
  <si>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</si>
  <si>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</si>
  <si>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</si>
  <si>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</si>
  <si>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</si>
  <si>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</si>
  <si>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</si>
  <si>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</si>
  <si>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</si>
  <si>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</si>
  <si>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</si>
  <si>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</si>
  <si>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</si>
  <si>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</si>
  <si>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</si>
  <si>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</si>
  <si>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</si>
  <si>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</si>
  <si>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</si>
  <si>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</si>
  <si>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</si>
  <si>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</si>
  <si>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</si>
  <si>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</si>
  <si>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</si>
  <si>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</si>
  <si>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</si>
  <si>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</si>
  <si>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</si>
  <si>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</si>
  <si>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</si>
  <si>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</si>
  <si>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</si>
  <si>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</si>
  <si>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</si>
  <si>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</si>
  <si>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</si>
  <si>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</si>
  <si>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</si>
  <si>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</si>
  <si>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</si>
  <si>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</si>
  <si>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</si>
  <si>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</si>
  <si>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</si>
  <si>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</si>
  <si>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</si>
  <si>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</si>
  <si>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</si>
  <si>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</si>
  <si>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</si>
  <si>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</si>
  <si>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</si>
  <si>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</si>
  <si>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</si>
  <si>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</si>
  <si>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</si>
  <si>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</si>
  <si>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</si>
  <si>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</si>
  <si>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</si>
  <si>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</si>
  <si>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</si>
  <si>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</si>
  <si>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</si>
  <si>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</si>
  <si>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</si>
  <si>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</si>
  <si>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</si>
  <si>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</si>
  <si>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</si>
  <si>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</si>
  <si>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</si>
  <si>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</si>
  <si>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</si>
  <si>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</si>
  <si>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</si>
  <si>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</si>
  <si>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</si>
  <si>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</si>
  <si>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</si>
  <si>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</si>
  <si>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</si>
  <si>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</si>
  <si>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</si>
  <si>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</si>
  <si>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</si>
  <si>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</si>
  <si>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</si>
  <si>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</si>
  <si>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</si>
  <si>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</si>
  <si>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</si>
  <si>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</si>
  <si>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</si>
  <si>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</si>
  <si>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</si>
  <si>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</si>
  <si>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</si>
  <si>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</si>
  <si>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</si>
  <si>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</si>
  <si>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</si>
  <si>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</si>
  <si>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</si>
  <si>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</si>
  <si>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</si>
  <si>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</si>
  <si>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</si>
  <si>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</si>
  <si>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</si>
  <si>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</si>
  <si>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</si>
  <si>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</si>
  <si>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</si>
  <si>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</si>
  <si>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</si>
  <si>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</si>
  <si>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</si>
  <si>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</si>
  <si>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</si>
  <si>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</si>
  <si>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</si>
  <si>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</si>
  <si>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</si>
  <si>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</si>
  <si>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</si>
  <si>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</si>
  <si>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</si>
  <si>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</si>
  <si>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</si>
  <si>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</si>
  <si>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</si>
  <si>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</si>
  <si>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</si>
  <si>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</si>
  <si>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</si>
  <si>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</si>
  <si>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</si>
  <si>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</si>
  <si>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</si>
  <si>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</si>
  <si>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</si>
  <si>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</si>
  <si>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</si>
  <si>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</si>
  <si>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</si>
  <si>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</si>
  <si>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</si>
  <si>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</si>
  <si>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</si>
  <si>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</si>
  <si>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</si>
  <si>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</si>
  <si>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</si>
  <si>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</si>
  <si>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</si>
  <si>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</si>
  <si>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</si>
  <si>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</si>
  <si>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</si>
  <si>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</si>
  <si>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</si>
  <si>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</si>
  <si>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</si>
  <si>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</si>
  <si>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</si>
  <si>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</si>
  <si>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</si>
  <si>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</si>
  <si>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</si>
  <si>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</si>
  <si>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</si>
  <si>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</si>
  <si>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</si>
  <si>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</si>
  <si>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</si>
  <si>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</si>
  <si>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</si>
  <si>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</si>
  <si>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</si>
  <si>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</si>
  <si>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</si>
  <si>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</si>
  <si>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</si>
  <si>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</si>
  <si>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</si>
  <si>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</si>
  <si>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</si>
  <si>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</si>
  <si>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</si>
  <si>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</si>
  <si>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</si>
  <si>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</si>
  <si>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</si>
  <si>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</si>
  <si>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</si>
  <si>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</si>
  <si>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</si>
  <si>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</si>
  <si>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</si>
  <si>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</si>
  <si>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</si>
  <si>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</si>
  <si>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</si>
  <si>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</si>
  <si>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</si>
  <si>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</si>
  <si>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</si>
  <si>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</si>
  <si>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</si>
  <si>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</si>
  <si>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</si>
  <si>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</si>
  <si>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</si>
  <si>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</si>
  <si>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</si>
  <si>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</si>
  <si>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</si>
  <si>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</si>
  <si>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</si>
  <si>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</si>
  <si>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</si>
  <si>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</si>
  <si>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</si>
  <si>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</si>
  <si>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</si>
  <si>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</si>
  <si>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</si>
  <si>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</si>
  <si>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</si>
  <si>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</si>
  <si>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</si>
  <si>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</si>
  <si>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</si>
  <si>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</si>
  <si>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</si>
  <si>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</si>
  <si>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</si>
  <si>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</si>
  <si>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</si>
  <si>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</si>
  <si>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</si>
  <si>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</si>
  <si>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</si>
  <si>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</si>
  <si>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</si>
  <si>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</si>
  <si>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</si>
  <si>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</si>
  <si>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</si>
  <si>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</si>
  <si>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</si>
  <si>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</si>
  <si>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</si>
  <si>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</si>
  <si>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</si>
  <si>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</si>
  <si>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</si>
  <si>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</si>
  <si>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</si>
  <si>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</si>
  <si>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</si>
  <si>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</si>
  <si>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</si>
  <si>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</si>
  <si>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</si>
  <si>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</si>
  <si>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</si>
  <si>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</si>
  <si>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</si>
  <si>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</si>
  <si>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</si>
  <si>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</si>
  <si>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</si>
  <si>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</si>
  <si>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</si>
  <si>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</si>
  <si>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</si>
  <si>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</si>
  <si>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</si>
  <si>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</si>
  <si>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</si>
  <si>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</si>
  <si>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</si>
  <si>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</si>
  <si>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</si>
  <si>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</si>
  <si>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</si>
  <si>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</si>
  <si>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</si>
  <si>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</si>
  <si>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</si>
  <si>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</si>
  <si>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</si>
  <si>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</si>
  <si>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</si>
  <si>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</si>
  <si>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</si>
  <si>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</si>
  <si>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</si>
  <si>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</si>
  <si>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</si>
  <si>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</si>
  <si>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</si>
  <si>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</si>
  <si>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</si>
  <si>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</si>
  <si>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</si>
  <si>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</si>
  <si>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</si>
  <si>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</si>
  <si>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</si>
  <si>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</si>
  <si>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</si>
  <si>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</si>
  <si>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</si>
  <si>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</si>
  <si>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</si>
  <si>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</si>
  <si>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</si>
  <si>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</si>
  <si>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</si>
  <si>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</si>
  <si>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</si>
  <si>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</si>
  <si>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</si>
  <si>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</si>
  <si>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</si>
  <si>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</si>
  <si>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</si>
  <si>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</si>
  <si>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</si>
  <si>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</si>
  <si>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</si>
  <si>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</si>
  <si>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</si>
  <si>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</si>
  <si>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</si>
  <si>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</si>
  <si>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</si>
  <si>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</si>
  <si>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</si>
  <si>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</si>
  <si>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</si>
  <si>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</si>
  <si>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</si>
  <si>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</si>
  <si>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</si>
  <si>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</si>
  <si>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</si>
  <si>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</si>
  <si>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</si>
  <si>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</si>
  <si>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</si>
  <si>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</si>
  <si>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</si>
  <si>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</si>
  <si>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</si>
  <si>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</si>
  <si>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</si>
  <si>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</si>
  <si>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</si>
  <si>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</si>
  <si>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</si>
  <si>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</si>
  <si>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</si>
  <si>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</si>
  <si>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</si>
  <si>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</si>
  <si>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</si>
  <si>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</si>
  <si>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</si>
  <si>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</si>
  <si>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</si>
  <si>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</si>
  <si>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</si>
  <si>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</si>
  <si>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</si>
  <si>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</si>
  <si>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</si>
  <si>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</si>
  <si>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</si>
  <si>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</si>
  <si>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</si>
  <si>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</si>
  <si>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</si>
  <si>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</si>
  <si>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</si>
  <si>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</si>
  <si>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</si>
  <si>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</si>
  <si>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</si>
  <si>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</si>
  <si>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</si>
  <si>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</si>
  <si>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</si>
  <si>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</si>
  <si>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</si>
  <si>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</si>
  <si>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</si>
  <si>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</si>
  <si>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</si>
  <si>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</si>
  <si>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</si>
  <si>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</si>
  <si>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</si>
  <si>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</si>
  <si>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</si>
  <si>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</si>
  <si>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</si>
  <si>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</si>
  <si>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</si>
  <si>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</si>
  <si>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</si>
  <si>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</si>
  <si>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</si>
  <si>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</si>
  <si>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</si>
  <si>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</si>
  <si>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</si>
  <si>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</si>
  <si>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</si>
  <si>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</si>
  <si>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</si>
  <si>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</si>
  <si>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</si>
  <si>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</si>
  <si>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</si>
  <si>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</si>
  <si>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</si>
  <si>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</si>
  <si>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</si>
  <si>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</si>
  <si>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</si>
  <si>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</si>
  <si>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</si>
  <si>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</si>
  <si>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</si>
  <si>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</si>
  <si>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</si>
  <si>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</si>
  <si>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</si>
  <si>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</si>
  <si>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</si>
  <si>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</si>
  <si>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</si>
  <si>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</si>
  <si>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</si>
  <si>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</si>
  <si>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</si>
  <si>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</si>
  <si>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</si>
  <si>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</si>
  <si>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</si>
  <si>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</si>
  <si>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</si>
  <si>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</si>
  <si>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</si>
  <si>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</si>
  <si>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</si>
  <si>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</si>
  <si>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</si>
  <si>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</si>
  <si>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</si>
  <si>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</si>
  <si>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</si>
  <si>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</si>
  <si>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</si>
  <si>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</si>
  <si>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</si>
  <si>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</si>
  <si>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</si>
  <si>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</si>
  <si>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</si>
  <si>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</si>
  <si>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</si>
  <si>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</si>
  <si>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</si>
  <si>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</si>
  <si>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</si>
  <si>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</si>
  <si>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</si>
  <si>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</si>
  <si>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</si>
  <si>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</si>
  <si>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</si>
  <si>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</si>
  <si>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</si>
  <si>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</si>
  <si>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</si>
  <si>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</si>
  <si>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</si>
  <si>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</si>
  <si>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</si>
  <si>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</si>
  <si>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</si>
  <si>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</si>
  <si>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</si>
  <si>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</si>
  <si>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</si>
  <si>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</si>
  <si>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</si>
  <si>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</si>
  <si>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</si>
  <si>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</si>
  <si>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</si>
  <si>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</si>
  <si>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</si>
  <si>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</si>
  <si>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</si>
  <si>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</si>
  <si>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</si>
  <si>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</si>
  <si>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</si>
  <si>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</si>
  <si>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</si>
  <si>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</si>
  <si>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</si>
  <si>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</si>
  <si>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</si>
  <si>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</si>
  <si>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</si>
  <si>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</si>
  <si>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</si>
  <si>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</si>
  <si>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</si>
  <si>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</si>
  <si>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</si>
  <si>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</si>
  <si>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</si>
  <si>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</si>
  <si>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</si>
  <si>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</si>
  <si>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</si>
  <si>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</si>
  <si>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</si>
  <si>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</si>
  <si>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</si>
  <si>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</si>
  <si>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</si>
  <si>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</si>
  <si>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</si>
  <si>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</si>
  <si>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</si>
  <si>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</si>
  <si>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</si>
  <si>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</si>
  <si>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</si>
  <si>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</si>
  <si>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</si>
  <si>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</si>
  <si>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</si>
  <si>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</si>
  <si>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</si>
  <si>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</si>
  <si>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</si>
  <si>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</si>
  <si>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</si>
  <si>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</si>
  <si>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</si>
  <si>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</si>
  <si>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</si>
  <si>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</si>
  <si>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</si>
  <si>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</si>
  <si>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</si>
  <si>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</si>
  <si>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</si>
  <si>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</si>
  <si>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</si>
  <si>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</si>
  <si>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</si>
  <si>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</si>
  <si>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</si>
  <si>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</si>
  <si>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</si>
  <si>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</si>
  <si>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</si>
  <si>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</si>
  <si>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</si>
  <si>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</si>
  <si>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</si>
  <si>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</si>
  <si>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</si>
  <si>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</si>
  <si>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</si>
  <si>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</si>
  <si>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</si>
  <si>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</si>
  <si>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</si>
  <si>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</si>
  <si>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</si>
  <si>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</si>
  <si>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</si>
  <si>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</si>
  <si>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</si>
  <si>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</si>
  <si>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</si>
  <si>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</si>
  <si>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</si>
  <si>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</si>
  <si>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</si>
  <si>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</si>
  <si>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</si>
  <si>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</si>
  <si>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</si>
  <si>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</si>
  <si>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</si>
  <si>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</si>
  <si>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</si>
  <si>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</si>
  <si>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</si>
  <si>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</si>
  <si>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</si>
  <si>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</si>
  <si>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</si>
  <si>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</si>
  <si>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</si>
  <si>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</si>
  <si>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</si>
  <si>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</si>
  <si>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</si>
  <si>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</si>
  <si>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</si>
  <si>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</si>
  <si>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</si>
  <si>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</si>
  <si>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</si>
  <si>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</si>
  <si>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</si>
  <si>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</si>
  <si>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</si>
  <si>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</si>
  <si>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</si>
  <si>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</si>
  <si>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</si>
  <si>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</si>
  <si>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</si>
  <si>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</si>
  <si>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</si>
  <si>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</si>
  <si>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</si>
  <si>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</si>
  <si>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</si>
  <si>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</si>
  <si>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</si>
  <si>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</si>
  <si>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</si>
  <si>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</si>
  <si>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</si>
  <si>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</si>
  <si>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</si>
  <si>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</si>
  <si>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</si>
  <si>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</si>
  <si>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</si>
  <si>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</si>
  <si>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</si>
  <si>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</si>
  <si>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</si>
  <si>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</si>
  <si>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</si>
  <si>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</si>
  <si>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</si>
  <si>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</si>
  <si>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</si>
  <si>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</si>
  <si>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</si>
  <si>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</si>
  <si>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</si>
  <si>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</si>
  <si>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</si>
  <si>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</si>
  <si>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</si>
  <si>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</si>
  <si>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</si>
  <si>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</si>
  <si>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</si>
  <si>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</si>
  <si>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</si>
  <si>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</si>
  <si>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</si>
  <si>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</si>
  <si>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</si>
  <si>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</si>
  <si>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</si>
  <si>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</si>
  <si>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</si>
  <si>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</si>
  <si>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</si>
  <si>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</si>
  <si>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</si>
  <si>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</si>
  <si>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</si>
  <si>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</si>
  <si>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</si>
  <si>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</si>
  <si>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</si>
  <si>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</si>
  <si>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</si>
  <si>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</si>
  <si>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</si>
  <si>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</si>
  <si>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</si>
  <si>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</si>
  <si>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</si>
  <si>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</si>
  <si>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</si>
  <si>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</si>
  <si>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</si>
  <si>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</si>
  <si>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</si>
  <si>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</si>
  <si>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</si>
  <si>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</si>
  <si>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</si>
  <si>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</si>
  <si>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</si>
  <si>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</si>
  <si>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</si>
  <si>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</si>
  <si>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</si>
  <si>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</si>
  <si>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</si>
  <si>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</si>
  <si>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</si>
  <si>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</si>
  <si>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</si>
  <si>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</si>
  <si>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</si>
  <si>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</si>
  <si>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</si>
  <si>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</si>
  <si>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</si>
  <si>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</si>
  <si>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</si>
  <si>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</si>
  <si>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</si>
  <si>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</si>
  <si>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</si>
  <si>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</si>
  <si>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</si>
  <si>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</si>
  <si>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</si>
  <si>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</si>
  <si>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</si>
  <si>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</si>
  <si>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</si>
  <si>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</si>
  <si>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</si>
  <si>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</si>
  <si>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</si>
  <si>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</si>
  <si>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</si>
  <si>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</si>
  <si>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</si>
  <si>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</si>
  <si>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</si>
  <si>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</si>
  <si>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</si>
  <si>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</si>
  <si>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</si>
  <si>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</si>
  <si>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</si>
  <si>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</si>
  <si>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</si>
  <si>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</si>
  <si>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</si>
  <si>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</si>
  <si>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</si>
  <si>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</si>
  <si>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</si>
  <si>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</si>
  <si>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</si>
  <si>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</si>
  <si>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</si>
  <si>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</si>
  <si>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</si>
  <si>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</si>
  <si>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</si>
  <si>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</si>
  <si>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</si>
  <si>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</si>
  <si>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</si>
  <si>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</si>
  <si>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</si>
  <si>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</si>
  <si>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</si>
  <si>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</si>
  <si>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</si>
  <si>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</si>
  <si>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</si>
  <si>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</si>
  <si>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</si>
  <si>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</si>
  <si>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</si>
  <si>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</si>
  <si>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</si>
  <si>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</si>
  <si>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</si>
  <si>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</si>
  <si>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</si>
  <si>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</si>
  <si>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</si>
  <si>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</si>
  <si>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</si>
  <si>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</si>
  <si>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</si>
  <si>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</si>
  <si>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</si>
  <si>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</si>
  <si>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</si>
  <si>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</si>
  <si>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</si>
  <si>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</si>
  <si>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</si>
  <si>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</si>
  <si>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</si>
  <si>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</si>
  <si>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</si>
  <si>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</si>
  <si>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</si>
  <si>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</si>
  <si>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</si>
  <si>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</si>
  <si>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</si>
  <si>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</si>
  <si>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</si>
  <si>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</si>
  <si>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</si>
  <si>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</si>
  <si>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</si>
  <si>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</si>
  <si>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</si>
  <si>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</si>
  <si>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</si>
  <si>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</si>
  <si>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</si>
  <si>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</si>
  <si>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</si>
  <si>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</si>
  <si>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</si>
  <si>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</si>
  <si>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</si>
  <si>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</si>
  <si>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</si>
  <si>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</si>
  <si>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</si>
  <si>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</si>
  <si>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</si>
  <si>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</si>
  <si>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</si>
  <si>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</si>
  <si>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</si>
  <si>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</si>
  <si>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</si>
  <si>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</si>
  <si>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</si>
  <si>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</si>
  <si>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</si>
  <si>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</si>
  <si>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</si>
  <si>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</si>
  <si>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</si>
  <si>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</si>
  <si>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</si>
  <si>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</si>
  <si>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</si>
  <si>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</si>
  <si>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</si>
  <si>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</si>
  <si>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</si>
  <si>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</si>
  <si>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</si>
  <si>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</si>
  <si>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</si>
  <si>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</si>
  <si>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</si>
  <si>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</si>
  <si>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</si>
  <si>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</si>
  <si>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</si>
  <si>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</si>
  <si>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</si>
  <si>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</si>
  <si>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</si>
  <si>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</si>
  <si>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</si>
  <si>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</si>
  <si>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</si>
  <si>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</si>
  <si>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</si>
  <si>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</si>
  <si>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</si>
  <si>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</si>
  <si>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</si>
  <si>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</si>
  <si>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</si>
  <si>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</si>
  <si>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</si>
  <si>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</si>
  <si>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</si>
  <si>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</si>
  <si>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</si>
  <si>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</si>
  <si>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</si>
  <si>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</si>
  <si>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</si>
  <si>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</si>
  <si>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</si>
  <si>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</si>
  <si>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</si>
  <si>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</si>
  <si>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</si>
  <si>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</si>
  <si>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</si>
  <si>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</si>
  <si>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</si>
  <si>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</si>
  <si>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</si>
  <si>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</si>
  <si>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</si>
  <si>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</si>
  <si>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</si>
  <si>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</si>
  <si>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</si>
  <si>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</si>
  <si>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</si>
  <si>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</si>
  <si>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</si>
  <si>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</si>
  <si>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</si>
  <si>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</si>
  <si>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</si>
  <si>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</si>
  <si>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</si>
  <si>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</si>
  <si>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</si>
  <si>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</si>
  <si>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</si>
  <si>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</si>
  <si>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</si>
  <si>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</si>
  <si>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</si>
  <si>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</si>
  <si>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</si>
  <si>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</si>
  <si>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</si>
  <si>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</si>
  <si>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</si>
  <si>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</si>
  <si>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</si>
  <si>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</si>
  <si>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</si>
  <si>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</si>
  <si>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</si>
  <si>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</si>
  <si>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</si>
  <si>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</si>
  <si>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</si>
  <si>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</si>
  <si>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</si>
  <si>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</si>
  <si>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</si>
  <si>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</si>
  <si>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</si>
  <si>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</si>
  <si>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</si>
  <si>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</si>
  <si>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</si>
  <si>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</si>
  <si>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</si>
  <si>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</si>
  <si>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</si>
  <si>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</si>
  <si>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</si>
  <si>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</si>
  <si>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</si>
  <si>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</si>
  <si>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</si>
  <si>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</si>
  <si>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</si>
  <si>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</si>
  <si>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</si>
  <si>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</si>
  <si>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</si>
  <si>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</si>
  <si>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</si>
  <si>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</si>
  <si>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</si>
  <si>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</si>
  <si>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</si>
  <si>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</si>
  <si>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</si>
  <si>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</si>
  <si>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</si>
  <si>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</si>
  <si>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</si>
  <si>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</si>
  <si>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</si>
  <si>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</si>
  <si>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</si>
  <si>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</si>
  <si>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</si>
  <si>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</si>
  <si>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</si>
  <si>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</si>
  <si>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</si>
  <si>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</si>
  <si>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</si>
  <si>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</si>
  <si>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</si>
  <si>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</si>
  <si>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</si>
  <si>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</si>
  <si>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</si>
  <si>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</si>
  <si>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</si>
  <si>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</si>
  <si>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</si>
  <si>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</si>
  <si>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</si>
  <si>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</si>
  <si>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</si>
  <si>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</si>
  <si>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</si>
  <si>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</si>
  <si>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</si>
  <si>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</si>
  <si>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</si>
  <si>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</si>
  <si>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</si>
  <si>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</si>
  <si>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</si>
  <si>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</si>
  <si>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</si>
  <si>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</si>
  <si>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</si>
  <si>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</si>
  <si>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</si>
  <si>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</si>
  <si>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</si>
  <si>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</si>
  <si>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</si>
  <si>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</si>
  <si>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</si>
  <si>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</si>
  <si>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</si>
  <si>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</si>
  <si>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</si>
  <si>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</si>
  <si>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</si>
  <si>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</si>
  <si>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</si>
  <si>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</si>
  <si>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</si>
  <si>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</si>
  <si>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</si>
  <si>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</si>
  <si>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</si>
  <si>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</si>
  <si>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</si>
  <si>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</si>
  <si>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</si>
  <si>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</si>
  <si>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</si>
  <si>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</si>
  <si>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</si>
  <si>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</si>
  <si>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</si>
  <si>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</si>
  <si>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</si>
  <si>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</si>
  <si>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</si>
  <si>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</si>
  <si>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</si>
  <si>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</si>
  <si>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</si>
  <si>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</si>
  <si>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</si>
  <si>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</si>
  <si>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</si>
  <si>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</si>
  <si>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</si>
  <si>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</si>
  <si>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</si>
  <si>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</si>
  <si>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</si>
  <si>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</si>
  <si>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</si>
  <si>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</si>
  <si>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</si>
  <si>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</si>
  <si>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</si>
  <si>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</si>
  <si>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</si>
  <si>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</si>
  <si>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</si>
  <si>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</si>
  <si>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</si>
  <si>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</si>
  <si>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</si>
  <si>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</si>
  <si>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</si>
  <si>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</si>
  <si>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</si>
  <si>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</si>
  <si>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</si>
  <si>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</si>
  <si>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</si>
  <si>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</si>
  <si>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</si>
  <si>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</si>
  <si>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</si>
  <si>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</si>
  <si>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</si>
  <si>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</si>
  <si>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</si>
  <si>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</si>
  <si>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</si>
  <si>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</si>
  <si>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</si>
  <si>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</si>
  <si>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</si>
  <si>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</si>
  <si>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</si>
  <si>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</si>
  <si>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</si>
  <si>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</si>
  <si>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</si>
  <si>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</si>
  <si>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</si>
  <si>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</si>
  <si>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</si>
  <si>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</si>
  <si>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</si>
  <si>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</si>
  <si>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</si>
  <si>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</si>
  <si>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</si>
  <si>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</si>
  <si>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</si>
  <si>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</si>
  <si>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</si>
  <si>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</si>
  <si>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</si>
  <si>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</si>
  <si>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</si>
  <si>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</si>
  <si>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</si>
  <si>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</si>
  <si>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</si>
  <si>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</si>
  <si>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</si>
  <si>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</si>
  <si>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</si>
  <si>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</si>
  <si>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</si>
  <si>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</si>
  <si>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</si>
  <si>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</si>
  <si>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</si>
  <si>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</si>
  <si>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</si>
  <si>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</si>
  <si>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</si>
  <si>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</si>
  <si>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</si>
  <si>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</si>
  <si>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</si>
  <si>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</si>
  <si>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</si>
  <si>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</si>
  <si>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</si>
  <si>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</si>
  <si>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</si>
  <si>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</si>
  <si>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</si>
  <si>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</si>
  <si>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</si>
  <si>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</si>
  <si>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</si>
  <si>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</si>
  <si>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</si>
  <si>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</si>
  <si>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</si>
  <si>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</si>
  <si>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</si>
  <si>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</si>
  <si>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</si>
  <si>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</si>
  <si>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</si>
  <si>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</si>
  <si>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</si>
  <si>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</si>
  <si>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</si>
  <si>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</si>
  <si>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</si>
  <si>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</si>
  <si>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</si>
  <si>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</si>
  <si>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</si>
  <si>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</si>
  <si>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</si>
  <si>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</si>
  <si>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</si>
  <si>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</si>
  <si>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</si>
  <si>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</si>
  <si>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</si>
  <si>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</si>
  <si>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</si>
  <si>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</si>
  <si>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</si>
  <si>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</si>
  <si>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</si>
  <si>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</si>
  <si>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</si>
  <si>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</si>
  <si>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</si>
  <si>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</si>
  <si>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</si>
  <si>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</si>
  <si>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</si>
  <si>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</si>
  <si>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</si>
  <si>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</si>
  <si>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</si>
  <si>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</si>
  <si>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</si>
  <si>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</si>
  <si>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</si>
  <si>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</si>
  <si>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</si>
  <si>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</si>
  <si>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</si>
  <si>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</si>
  <si>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</si>
  <si>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</si>
  <si>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</si>
  <si>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</si>
  <si>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</si>
  <si>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</si>
  <si>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</si>
  <si>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</si>
  <si>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</si>
  <si>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</si>
  <si>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</si>
  <si>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</si>
  <si>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</si>
  <si>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</si>
  <si>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</si>
  <si>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</si>
  <si>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</si>
  <si>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</si>
  <si>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</si>
  <si>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</si>
  <si>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</si>
  <si>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</si>
  <si>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</si>
  <si>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</si>
  <si>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</si>
  <si>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</si>
  <si>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</si>
  <si>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</si>
  <si>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</si>
  <si>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</si>
  <si>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</si>
  <si>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</si>
  <si>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</si>
  <si>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</si>
  <si>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</si>
  <si>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</si>
  <si>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</si>
  <si>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</si>
  <si>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</si>
  <si>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</si>
  <si>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</si>
  <si>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</si>
  <si>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</si>
  <si>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</si>
  <si>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</si>
  <si>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</si>
  <si>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</si>
  <si>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</si>
  <si>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</si>
  <si>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</si>
  <si>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</si>
  <si>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</si>
  <si>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</si>
  <si>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</si>
  <si>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</si>
  <si>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</si>
  <si>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</si>
  <si>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</si>
  <si>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</si>
  <si>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</si>
  <si>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</si>
  <si>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</si>
  <si>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</si>
  <si>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</si>
  <si>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</si>
  <si>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</si>
  <si>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</si>
  <si>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</si>
  <si>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</si>
  <si>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</si>
  <si>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</si>
  <si>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</si>
  <si>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</si>
  <si>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</si>
  <si>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</si>
  <si>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</si>
  <si>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</si>
  <si>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</si>
  <si>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</si>
  <si>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</si>
  <si>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</si>
  <si>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</si>
  <si>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</si>
  <si>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</si>
  <si>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</si>
  <si>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</si>
  <si>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</si>
  <si>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</si>
  <si>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</si>
  <si>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</si>
  <si>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</si>
  <si>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</si>
  <si>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</si>
  <si>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</si>
  <si>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</si>
  <si>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</si>
  <si>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</si>
  <si>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</si>
  <si>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</si>
  <si>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</si>
  <si>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</si>
  <si>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</si>
  <si>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</si>
  <si>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</si>
  <si>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</si>
  <si>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</si>
  <si>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</si>
  <si>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</si>
  <si>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</si>
  <si>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</si>
  <si>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</si>
  <si>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</si>
  <si>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</si>
  <si>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</si>
  <si>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</si>
  <si>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</si>
  <si>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</si>
  <si>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</si>
  <si>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</si>
  <si>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</si>
  <si>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</si>
  <si>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</si>
  <si>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</si>
  <si>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</si>
  <si>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</si>
  <si>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</si>
  <si>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</si>
  <si>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</si>
  <si>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</si>
  <si>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</si>
  <si>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</si>
  <si>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</si>
  <si>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</si>
  <si>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</si>
  <si>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</si>
  <si>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</si>
  <si>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</si>
  <si>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</si>
  <si>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</si>
  <si>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</si>
  <si>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</si>
  <si>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</si>
  <si>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</si>
  <si>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</si>
  <si>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</si>
  <si>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</si>
  <si>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</si>
  <si>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</si>
  <si>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</si>
  <si>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</si>
  <si>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</si>
  <si>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</si>
  <si>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</si>
  <si>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</si>
  <si>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</si>
  <si>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</si>
  <si>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</si>
  <si>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</si>
  <si>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</si>
  <si>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</si>
  <si>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</si>
  <si>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</si>
  <si>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</si>
  <si>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</si>
  <si>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</si>
  <si>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</si>
  <si>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</si>
  <si>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</si>
  <si>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</si>
  <si>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</si>
  <si>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</si>
  <si>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</si>
  <si>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</si>
  <si>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</si>
  <si>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</si>
  <si>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</si>
  <si>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</si>
  <si>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</si>
  <si>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</si>
  <si>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</si>
  <si>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</si>
  <si>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</si>
  <si>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</si>
  <si>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</si>
  <si>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</si>
  <si>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</si>
  <si>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</si>
  <si>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</si>
  <si>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</si>
  <si>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</si>
  <si>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</si>
  <si>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</si>
  <si>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</si>
  <si>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</si>
  <si>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</si>
  <si>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</si>
  <si>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</si>
  <si>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</si>
  <si>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</si>
  <si>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</si>
  <si>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</si>
  <si>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</si>
  <si>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</si>
  <si>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</si>
  <si>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</si>
  <si>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</si>
  <si>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</si>
  <si>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</si>
  <si>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</si>
  <si>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</si>
  <si>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</si>
  <si>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</si>
  <si>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</si>
  <si>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</si>
  <si>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</si>
  <si>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</si>
  <si>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</si>
  <si>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</si>
  <si>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</si>
  <si>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</si>
  <si>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</si>
  <si>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</si>
  <si>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</si>
  <si>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</si>
  <si>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</si>
  <si>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</si>
  <si>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</si>
  <si>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</si>
  <si>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</si>
  <si>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</si>
  <si>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</si>
  <si>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</si>
  <si>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</si>
  <si>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</si>
  <si>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</si>
  <si>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</si>
  <si>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</si>
  <si>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</si>
  <si>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</si>
  <si>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</si>
  <si>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</si>
  <si>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</si>
  <si>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</si>
  <si>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</si>
  <si>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</si>
  <si>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</si>
  <si>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</si>
  <si>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</si>
  <si>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</si>
  <si>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</si>
  <si>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</si>
  <si>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</si>
  <si>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</si>
  <si>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</si>
  <si>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</si>
  <si>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</si>
  <si>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</si>
  <si>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</si>
  <si>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</si>
  <si>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</si>
  <si>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</si>
  <si>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</si>
  <si>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</si>
  <si>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</si>
  <si>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</si>
  <si>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</si>
  <si>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</si>
  <si>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</si>
  <si>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</si>
  <si>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</si>
  <si>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</si>
  <si>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</si>
  <si>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</si>
  <si>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</si>
  <si>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</si>
  <si>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</si>
  <si>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</si>
  <si>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</si>
  <si>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</si>
  <si>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</si>
  <si>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</si>
  <si>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</si>
  <si>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</si>
  <si>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</si>
  <si>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</si>
  <si>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</si>
  <si>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</si>
  <si>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</si>
  <si>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</si>
  <si>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</si>
  <si>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</si>
  <si>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</si>
  <si>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</si>
  <si>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</si>
  <si>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</si>
  <si>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</si>
  <si>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</si>
  <si>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</si>
  <si>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</si>
  <si>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</si>
  <si>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</si>
  <si>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</si>
  <si>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</si>
  <si>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</si>
  <si>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</si>
  <si>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</si>
  <si>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</si>
  <si>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</si>
  <si>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</si>
  <si>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</si>
  <si>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</si>
  <si>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</si>
  <si>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</si>
  <si>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</si>
  <si>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</si>
  <si>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</si>
  <si>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</si>
  <si>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</si>
  <si>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</si>
  <si>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</si>
  <si>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</si>
  <si>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</si>
  <si>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</si>
  <si>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</si>
  <si>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</si>
  <si>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</si>
  <si>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</si>
  <si>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</si>
  <si>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</si>
  <si>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</si>
  <si>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</si>
  <si>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</si>
  <si>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</si>
  <si>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</si>
  <si>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</si>
  <si>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</si>
  <si>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</si>
  <si>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</si>
  <si>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</si>
  <si>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</si>
  <si>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</si>
  <si>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</si>
  <si>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</si>
  <si>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</si>
  <si>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</si>
  <si>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</si>
  <si>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</si>
  <si>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</si>
  <si>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</si>
  <si>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</si>
  <si>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</si>
  <si>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</si>
  <si>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</si>
  <si>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</si>
  <si>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</si>
  <si>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</si>
  <si>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</si>
  <si>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</si>
  <si>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</si>
  <si>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</si>
  <si>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</si>
  <si>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</si>
  <si>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</si>
  <si>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</si>
  <si>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</si>
  <si>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</si>
  <si>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</si>
  <si>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</si>
  <si>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</si>
  <si>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</si>
  <si>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</si>
  <si>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</si>
  <si>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</si>
  <si>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</si>
  <si>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</si>
  <si>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</si>
  <si>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</si>
  <si>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</si>
  <si>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</si>
  <si>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</si>
  <si>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</si>
  <si>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</si>
  <si>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</si>
  <si>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</si>
  <si>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</si>
  <si>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</si>
  <si>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</si>
  <si>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</si>
  <si>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</si>
  <si>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</si>
  <si>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</si>
  <si>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</si>
  <si>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</si>
  <si>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</si>
  <si>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</si>
  <si>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</si>
  <si>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</si>
  <si>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</si>
  <si>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</si>
  <si>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</si>
  <si>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</si>
  <si>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</si>
  <si>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</si>
  <si>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</si>
  <si>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</si>
  <si>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</si>
  <si>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</si>
  <si>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</si>
  <si>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</si>
  <si>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</si>
  <si>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</si>
  <si>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</si>
  <si>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</si>
  <si>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</si>
  <si>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</si>
  <si>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</si>
  <si>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</si>
  <si>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</si>
  <si>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</si>
  <si>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</si>
  <si>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</si>
  <si>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</si>
  <si>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</si>
  <si>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</si>
  <si>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</si>
  <si>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</si>
  <si>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</si>
  <si>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</si>
  <si>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</si>
  <si>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</si>
  <si>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</si>
  <si>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</si>
  <si>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</si>
  <si>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</si>
  <si>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</si>
  <si>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</si>
  <si>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</si>
  <si>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</si>
  <si>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</si>
  <si>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</si>
  <si>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</si>
  <si>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</si>
  <si>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</si>
  <si>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</si>
  <si>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</si>
  <si>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</si>
  <si>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</si>
  <si>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</si>
  <si>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</si>
  <si>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</si>
  <si>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</si>
  <si>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</si>
  <si>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</si>
  <si>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</si>
  <si>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</si>
  <si>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</si>
  <si>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</si>
  <si>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</si>
  <si>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</si>
  <si>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</si>
  <si>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</si>
  <si>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</si>
  <si>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</si>
  <si>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</si>
  <si>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</si>
  <si>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</si>
  <si>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</si>
  <si>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</si>
  <si>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</si>
  <si>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</si>
  <si>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</si>
  <si>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</si>
  <si>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</si>
  <si>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</si>
  <si>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</si>
  <si>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</si>
  <si>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</si>
  <si>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</si>
  <si>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</si>
  <si>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</si>
  <si>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</si>
  <si>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</si>
  <si>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</si>
  <si>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</si>
  <si>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</si>
  <si>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</si>
  <si>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</si>
  <si>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</si>
  <si>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</si>
  <si>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</si>
  <si>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</si>
  <si>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</si>
  <si>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</si>
  <si>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</si>
  <si>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</si>
  <si>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</si>
  <si>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</si>
  <si>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</si>
  <si>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</si>
  <si>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</si>
  <si>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</si>
  <si>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</si>
  <si>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</si>
  <si>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</si>
  <si>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</si>
  <si>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</si>
  <si>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</si>
  <si>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</si>
  <si>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</si>
  <si>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</si>
  <si>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</si>
  <si>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</si>
  <si>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</si>
  <si>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</si>
  <si>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</si>
  <si>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</si>
  <si>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</si>
  <si>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</si>
  <si>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</si>
  <si>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</si>
  <si>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</si>
  <si>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</si>
  <si>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</si>
  <si>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</si>
  <si>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</si>
  <si>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</si>
  <si>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</si>
  <si>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</si>
  <si>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</si>
  <si>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</si>
  <si>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</si>
  <si>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</si>
  <si>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</si>
  <si>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</si>
  <si>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</si>
  <si>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</si>
  <si>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</si>
  <si>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</si>
  <si>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</si>
  <si>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</si>
  <si>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</si>
  <si>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</si>
  <si>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</si>
  <si>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</si>
  <si>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</si>
  <si>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</si>
  <si>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</si>
  <si>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</si>
  <si>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</si>
  <si>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</si>
  <si>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</si>
  <si>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</si>
  <si>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</si>
  <si>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</si>
  <si>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</si>
  <si>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</si>
  <si>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</si>
  <si>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</si>
  <si>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</si>
  <si>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</si>
  <si>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</si>
  <si>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</si>
  <si>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</si>
  <si>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</si>
  <si>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</si>
  <si>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</si>
  <si>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</si>
  <si>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</si>
  <si>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</si>
  <si>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</si>
  <si>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</si>
  <si>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</si>
  <si>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</si>
  <si>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</si>
  <si>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</si>
  <si>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</si>
  <si>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</si>
  <si>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</si>
  <si>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</si>
  <si>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</si>
  <si>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</si>
  <si>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</si>
  <si>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</si>
  <si>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</si>
  <si>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</si>
  <si>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</si>
  <si>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</si>
  <si>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</si>
  <si>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</si>
  <si>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</si>
  <si>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</si>
  <si>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</si>
  <si>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</si>
  <si>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</si>
  <si>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</si>
  <si>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</si>
  <si>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</si>
  <si>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</si>
  <si>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</si>
  <si>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</si>
  <si>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</si>
  <si>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</si>
  <si>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</si>
  <si>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</si>
  <si>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</si>
  <si>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</si>
  <si>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</si>
  <si>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</si>
  <si>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</si>
  <si>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</si>
  <si>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</si>
  <si>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</si>
  <si>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</si>
  <si>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</si>
  <si>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</si>
  <si>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</si>
  <si>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</si>
  <si>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</si>
  <si>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</si>
  <si>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</si>
  <si>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</si>
  <si>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</si>
  <si>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</si>
  <si>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</si>
  <si>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</si>
  <si>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</si>
  <si>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</si>
  <si>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</si>
  <si>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</si>
  <si>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</si>
  <si>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</si>
  <si>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</si>
  <si>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</si>
  <si>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</si>
  <si>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</si>
  <si>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</si>
  <si>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</si>
  <si>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</si>
  <si>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</si>
  <si>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</si>
  <si>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</si>
  <si>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</si>
  <si>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</si>
  <si>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</si>
  <si>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</si>
  <si>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</si>
  <si>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</si>
  <si>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</si>
  <si>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</si>
  <si>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</si>
  <si>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</si>
  <si>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</si>
  <si>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</si>
  <si>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</si>
  <si>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</si>
  <si>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</si>
  <si>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</si>
  <si>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</si>
  <si>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</si>
  <si>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</si>
  <si>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</si>
  <si>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</si>
  <si>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</si>
  <si>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</si>
  <si>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</si>
  <si>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</si>
  <si>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</si>
  <si>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</si>
  <si>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</si>
  <si>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</si>
  <si>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</si>
  <si>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</si>
  <si>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</si>
  <si>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</si>
  <si>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</si>
  <si>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</si>
  <si>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</si>
  <si>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</si>
  <si>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</si>
  <si>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</si>
  <si>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</si>
  <si>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</si>
  <si>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</si>
  <si>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</si>
  <si>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</si>
  <si>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</si>
  <si>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</si>
  <si>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</si>
  <si>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</si>
  <si>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</si>
  <si>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</si>
  <si>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</si>
  <si>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</si>
  <si>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</si>
  <si>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</si>
  <si>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</si>
  <si>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</si>
  <si>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</si>
  <si>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</si>
  <si>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</si>
  <si>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</si>
  <si>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</si>
  <si>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</si>
  <si>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</si>
  <si>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</si>
  <si>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</si>
  <si>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</si>
  <si>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</si>
  <si>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</si>
  <si>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</si>
  <si>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</si>
  <si>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</si>
  <si>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</si>
  <si>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</si>
  <si>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</si>
  <si>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</si>
  <si>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</si>
  <si>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</si>
  <si>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</si>
  <si>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</si>
  <si>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</si>
  <si>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</si>
  <si>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</si>
  <si>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</si>
  <si>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</si>
  <si>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</si>
  <si>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</si>
  <si>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</si>
  <si>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</si>
  <si>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</si>
  <si>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</si>
  <si>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</si>
  <si>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</si>
  <si>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</si>
  <si>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</si>
  <si>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</si>
  <si>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</si>
  <si>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</si>
  <si>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</si>
  <si>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</si>
  <si>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</si>
  <si>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</si>
  <si>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</si>
  <si>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</si>
  <si>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</si>
  <si>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</si>
  <si>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</si>
  <si>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</si>
  <si>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</si>
  <si>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</si>
  <si>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</si>
  <si>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</si>
  <si>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</si>
  <si>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</si>
  <si>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</si>
  <si>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</si>
  <si>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</si>
  <si>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</si>
  <si>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</si>
  <si>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</si>
  <si>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</si>
  <si>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</si>
  <si>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</si>
  <si>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</si>
  <si>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</si>
  <si>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</si>
  <si>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</si>
  <si>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</si>
  <si>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</si>
  <si>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</si>
  <si>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</si>
  <si>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</si>
  <si>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</si>
  <si>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</si>
  <si>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</si>
  <si>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</si>
  <si>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</si>
  <si>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</si>
  <si>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</si>
  <si>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</si>
  <si>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</si>
  <si>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</si>
  <si>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</si>
  <si>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</si>
  <si>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</si>
  <si>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</si>
  <si>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</si>
  <si>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</si>
  <si>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</si>
  <si>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</si>
  <si>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</si>
  <si>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</si>
  <si>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</si>
  <si>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</si>
  <si>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</si>
  <si>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</si>
  <si>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</si>
  <si>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</si>
  <si>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</si>
  <si>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</si>
  <si>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</si>
  <si>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</si>
  <si>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</si>
  <si>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</si>
  <si>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</si>
  <si>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</si>
  <si>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</si>
  <si>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</si>
  <si>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</si>
  <si>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</si>
  <si>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</si>
  <si>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</si>
  <si>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</si>
  <si>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</si>
  <si>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</si>
  <si>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</si>
  <si>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</si>
  <si>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</si>
  <si>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</si>
  <si>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</si>
  <si>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</si>
  <si>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</si>
  <si>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</si>
  <si>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</si>
  <si>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</si>
  <si>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</si>
  <si>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</si>
  <si>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</si>
  <si>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</si>
  <si>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</si>
  <si>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</si>
  <si>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</si>
  <si>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</si>
  <si>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</si>
  <si>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</si>
  <si>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</si>
  <si>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</si>
  <si>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</si>
  <si>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</si>
  <si>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</si>
  <si>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</si>
  <si>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</si>
  <si>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</si>
  <si>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</si>
  <si>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</si>
  <si>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</si>
  <si>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</si>
  <si>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</si>
  <si>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</si>
  <si>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</si>
  <si>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</si>
  <si>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</si>
  <si>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</si>
  <si>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</si>
  <si>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</si>
  <si>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</si>
  <si>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</si>
  <si>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</si>
  <si>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</si>
  <si>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</si>
  <si>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</si>
  <si>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</si>
  <si>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</si>
  <si>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</si>
  <si>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</si>
  <si>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</si>
  <si>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</si>
  <si>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</si>
  <si>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</si>
  <si>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</si>
  <si>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</si>
  <si>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</si>
  <si>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</si>
  <si>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</si>
  <si>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</si>
  <si>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</si>
  <si>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</si>
  <si>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</si>
  <si>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</si>
  <si>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</si>
  <si>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</si>
  <si>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</si>
  <si>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</si>
  <si>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</si>
  <si>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</si>
  <si>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</si>
  <si>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</si>
  <si>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</si>
  <si>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</si>
  <si>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</si>
  <si>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</si>
  <si>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</si>
  <si>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</si>
  <si>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</si>
  <si>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</si>
  <si>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</si>
  <si>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</si>
  <si>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</si>
  <si>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</si>
  <si>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</si>
  <si>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</si>
  <si>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</si>
  <si>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</si>
  <si>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</si>
  <si>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</si>
  <si>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</si>
  <si>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</si>
  <si>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</si>
  <si>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</si>
  <si>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</si>
  <si>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</si>
  <si>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</si>
  <si>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</si>
  <si>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</si>
  <si>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</si>
  <si>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</si>
  <si>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</si>
  <si>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</si>
  <si>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</si>
  <si>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</si>
  <si>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</si>
  <si>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</si>
  <si>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</si>
  <si>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</si>
  <si>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</si>
  <si>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</si>
  <si>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</si>
  <si>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</si>
  <si>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</si>
  <si>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</si>
  <si>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</si>
  <si>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</si>
  <si>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</si>
  <si>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</si>
  <si>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</si>
  <si>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</si>
  <si>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</si>
  <si>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</si>
  <si>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</si>
  <si>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</si>
  <si>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</si>
  <si>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</si>
  <si>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</si>
  <si>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</si>
  <si>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</si>
  <si>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</si>
  <si>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</si>
  <si>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</si>
  <si>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</si>
  <si>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</si>
  <si>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</si>
  <si>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</si>
  <si>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</si>
  <si>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</si>
  <si>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</si>
  <si>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</si>
  <si>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</si>
  <si>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</si>
  <si>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</si>
  <si>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</si>
  <si>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</si>
  <si>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</si>
  <si>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</si>
  <si>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</si>
  <si>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</si>
  <si>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</si>
  <si>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</si>
  <si>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</si>
  <si>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</si>
  <si>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</si>
  <si>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</si>
  <si>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</si>
  <si>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</si>
  <si>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</si>
  <si>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</si>
  <si>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</si>
  <si>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</si>
  <si>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</si>
  <si>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</si>
  <si>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</si>
  <si>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</si>
  <si>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</si>
  <si>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</si>
  <si>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</si>
  <si>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</si>
  <si>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</si>
  <si>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</si>
  <si>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</si>
  <si>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</si>
  <si>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</si>
  <si>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</si>
  <si>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</si>
  <si>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</si>
  <si>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</si>
  <si>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</si>
  <si>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</si>
  <si>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</si>
  <si>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</si>
  <si>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</si>
  <si>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</si>
  <si>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</si>
  <si>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</si>
  <si>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</si>
  <si>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</si>
  <si>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</si>
  <si>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</si>
  <si>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</si>
  <si>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</si>
  <si>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</si>
  <si>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</si>
  <si>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</si>
  <si>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</si>
  <si>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</si>
  <si>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</si>
  <si>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</si>
  <si>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</si>
  <si>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</si>
  <si>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</si>
  <si>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</si>
  <si>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</si>
  <si>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</si>
  <si>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</si>
  <si>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</si>
  <si>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</si>
  <si>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</si>
  <si>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</si>
  <si>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</si>
  <si>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</si>
  <si>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</si>
  <si>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</si>
  <si>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</si>
  <si>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</si>
  <si>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</si>
  <si>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</si>
  <si>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</si>
  <si>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</si>
  <si>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</si>
  <si>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</si>
  <si>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</si>
  <si>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</si>
  <si>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</si>
  <si>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</si>
  <si>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</si>
  <si>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</si>
  <si>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</si>
  <si>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</si>
  <si>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</si>
  <si>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</si>
  <si>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</si>
  <si>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</si>
  <si>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</si>
  <si>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</si>
  <si>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</si>
  <si>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</si>
  <si>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</si>
  <si>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</si>
  <si>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</si>
  <si>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</si>
  <si>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</si>
  <si>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</si>
  <si>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</si>
  <si>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</si>
  <si>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</si>
  <si>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</si>
  <si>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</si>
  <si>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</si>
  <si>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</si>
  <si>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</si>
  <si>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</si>
  <si>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</si>
  <si>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</si>
  <si>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</si>
  <si>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</si>
  <si>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</si>
  <si>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</si>
  <si>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</si>
  <si>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</si>
  <si>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</si>
  <si>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</si>
  <si>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</si>
  <si>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</si>
  <si>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</si>
  <si>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</si>
  <si>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</si>
  <si>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</si>
  <si>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</si>
  <si>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</si>
  <si>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</si>
  <si>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</si>
  <si>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</si>
  <si>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</si>
  <si>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</si>
  <si>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</si>
  <si>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</si>
  <si>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</si>
  <si>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</si>
  <si>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</si>
  <si>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</si>
  <si>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</si>
  <si>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</si>
  <si>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</si>
  <si>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</si>
  <si>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</si>
  <si>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</si>
  <si>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</si>
  <si>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</si>
  <si>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</si>
  <si>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</si>
  <si>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</si>
  <si>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</si>
  <si>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</si>
  <si>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</si>
  <si>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</si>
  <si>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</si>
  <si>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</si>
  <si>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</si>
  <si>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</si>
  <si>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</si>
  <si>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</si>
  <si>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</si>
  <si>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</si>
  <si>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</si>
  <si>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</si>
  <si>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</si>
  <si>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</si>
  <si>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</si>
  <si>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</si>
  <si>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</si>
  <si>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</si>
  <si>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</si>
  <si>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</si>
  <si>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</si>
  <si>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</si>
  <si>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</si>
  <si>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</si>
  <si>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</si>
  <si>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</si>
  <si>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</si>
  <si>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</si>
  <si>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</si>
  <si>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</si>
  <si>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</si>
  <si>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</si>
  <si>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</si>
  <si>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</si>
  <si>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</si>
  <si>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</si>
  <si>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</si>
  <si>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</si>
  <si>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</si>
  <si>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</si>
  <si>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</si>
  <si>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</si>
  <si>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</si>
  <si>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</si>
  <si>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</si>
  <si>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</si>
  <si>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</si>
  <si>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</si>
  <si>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</si>
  <si>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</si>
  <si>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</si>
  <si>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</si>
  <si>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</si>
  <si>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</si>
  <si>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</si>
  <si>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</si>
  <si>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</si>
  <si>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</si>
  <si>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</si>
  <si>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</si>
  <si>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</si>
  <si>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</si>
  <si>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</si>
  <si>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</si>
  <si>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</si>
  <si>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</si>
  <si>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</si>
  <si>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</si>
  <si>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</si>
  <si>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</si>
  <si>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</si>
  <si>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</si>
  <si>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</si>
  <si>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</si>
  <si>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</si>
  <si>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</si>
  <si>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</si>
  <si>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</si>
  <si>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</si>
  <si>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</si>
  <si>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</si>
  <si>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</si>
  <si>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</si>
  <si>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</si>
  <si>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</si>
  <si>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</si>
  <si>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</si>
  <si>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</si>
  <si>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</si>
  <si>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</si>
  <si>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</si>
  <si>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</si>
  <si>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</si>
  <si>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</si>
  <si>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</si>
  <si>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</si>
  <si>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</si>
  <si>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</si>
  <si>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</si>
  <si>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</si>
  <si>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</si>
  <si>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</si>
  <si>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</si>
  <si>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</si>
  <si>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</si>
  <si>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</si>
  <si>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</si>
  <si>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</si>
  <si>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</si>
  <si>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</si>
  <si>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</si>
  <si>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</si>
  <si>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</si>
  <si>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</si>
  <si>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</si>
  <si>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</si>
  <si>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</si>
  <si>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</si>
  <si>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</si>
  <si>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</si>
  <si>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</si>
  <si>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</si>
  <si>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</si>
  <si>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</si>
  <si>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</si>
  <si>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</si>
  <si>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</si>
  <si>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</si>
  <si>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</si>
  <si>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</si>
  <si>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</si>
  <si>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</si>
  <si>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</si>
  <si>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</si>
  <si>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</si>
  <si>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</si>
  <si>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</si>
  <si>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</si>
  <si>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</si>
  <si>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</si>
  <si>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</si>
  <si>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</si>
  <si>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</si>
  <si>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</si>
  <si>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</si>
  <si>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</si>
  <si>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</si>
  <si>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</si>
  <si>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</si>
  <si>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</si>
  <si>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</si>
  <si>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</si>
  <si>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</si>
  <si>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</si>
  <si>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</si>
  <si>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</si>
  <si>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</si>
  <si>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</si>
  <si>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</si>
  <si>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</si>
  <si>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</si>
  <si>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</si>
  <si>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</si>
  <si>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</si>
  <si>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</si>
  <si>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</si>
  <si>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</si>
  <si>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</si>
  <si>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</si>
  <si>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</si>
  <si>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</si>
  <si>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</si>
  <si>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</si>
  <si>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</si>
  <si>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</si>
  <si>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</si>
  <si>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</si>
  <si>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</si>
  <si>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</si>
  <si>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</si>
  <si>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</si>
  <si>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</si>
  <si>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</si>
  <si>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</si>
  <si>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</si>
  <si>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</si>
  <si>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</si>
  <si>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</si>
  <si>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</si>
  <si>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</si>
  <si>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</si>
  <si>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</si>
  <si>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</si>
  <si>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</si>
  <si>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</si>
  <si>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</si>
  <si>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</si>
  <si>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</si>
  <si>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</si>
  <si>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</si>
  <si>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</si>
  <si>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</si>
  <si>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</si>
  <si>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</si>
  <si>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</si>
  <si>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</si>
  <si>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</si>
  <si>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</si>
  <si>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</si>
  <si>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</si>
  <si>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</si>
  <si>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</si>
  <si>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</si>
  <si>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</si>
  <si>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</si>
  <si>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</si>
  <si>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</si>
  <si>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</si>
  <si>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</si>
  <si>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</si>
  <si>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</si>
  <si>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</si>
  <si>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</si>
  <si>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</si>
  <si>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</si>
  <si>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</si>
  <si>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</si>
  <si>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</si>
  <si>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</si>
  <si>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</si>
  <si>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</si>
  <si>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</si>
  <si>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</si>
  <si>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</si>
  <si>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</si>
  <si>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</si>
  <si>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</si>
  <si>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</si>
  <si>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</si>
  <si>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</si>
  <si>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</si>
  <si>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</si>
  <si>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</si>
  <si>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</si>
  <si>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</si>
  <si>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</si>
  <si>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</si>
  <si>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</si>
  <si>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</si>
  <si>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</si>
  <si>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</si>
  <si>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</si>
  <si>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</si>
  <si>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</si>
  <si>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</si>
  <si>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</si>
  <si>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</si>
  <si>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</si>
  <si>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</si>
  <si>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</si>
  <si>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</si>
  <si>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</si>
  <si>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</si>
  <si>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</si>
  <si>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</si>
  <si>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</si>
  <si>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</si>
  <si>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</si>
  <si>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</si>
  <si>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</si>
  <si>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</si>
  <si>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</si>
  <si>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</si>
  <si>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</si>
  <si>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</si>
  <si>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</si>
  <si>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</si>
  <si>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</si>
  <si>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</si>
  <si>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</si>
  <si>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</si>
  <si>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</si>
  <si>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</si>
  <si>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</si>
  <si>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</si>
  <si>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</si>
  <si>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</si>
  <si>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</si>
  <si>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</si>
  <si>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</si>
  <si>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</si>
  <si>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</si>
  <si>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</si>
  <si>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</si>
  <si>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</si>
  <si>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</si>
  <si>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</si>
  <si>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</si>
  <si>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</si>
  <si>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</si>
  <si>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</si>
  <si>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</si>
  <si>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</si>
  <si>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</si>
  <si>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</si>
  <si>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</si>
  <si>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</si>
  <si>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</si>
  <si>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</si>
  <si>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</si>
  <si>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</si>
  <si>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</si>
  <si>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</si>
  <si>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</si>
  <si>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</si>
  <si>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</si>
  <si>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</si>
  <si>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</si>
  <si>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</si>
  <si>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</si>
  <si>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</si>
  <si>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</si>
  <si>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</si>
  <si>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</si>
  <si>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</si>
  <si>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</si>
  <si>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</si>
  <si>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</si>
  <si>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</si>
  <si>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</si>
  <si>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</si>
  <si>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</si>
  <si>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</si>
  <si>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</si>
  <si>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</si>
  <si>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</si>
  <si>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</si>
  <si>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</si>
  <si>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</si>
  <si>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</si>
  <si>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</si>
  <si>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</si>
  <si>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</si>
  <si>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</si>
  <si>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</si>
  <si>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</si>
  <si>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</si>
  <si>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</si>
  <si>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</si>
  <si>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</si>
  <si>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</si>
  <si>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</si>
  <si>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</si>
  <si>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</si>
  <si>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</si>
  <si>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</si>
  <si>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</si>
  <si>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</si>
  <si>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</si>
  <si>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</si>
  <si>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</si>
  <si>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</si>
  <si>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</si>
  <si>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</si>
  <si>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</si>
  <si>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</si>
  <si>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</si>
  <si>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</si>
  <si>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</si>
  <si>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</si>
  <si>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</si>
  <si>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</si>
  <si>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</si>
  <si>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</si>
  <si>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</si>
  <si>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</si>
  <si>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</si>
  <si>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</si>
  <si>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</si>
  <si>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</si>
  <si>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</si>
  <si>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</si>
  <si>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</si>
  <si>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</si>
  <si>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</si>
  <si>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</si>
  <si>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</si>
  <si>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</si>
  <si>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</si>
  <si>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</si>
  <si>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</si>
  <si>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</si>
  <si>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</si>
  <si>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</si>
  <si>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</si>
  <si>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</si>
  <si>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</si>
  <si>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</si>
  <si>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</si>
  <si>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</si>
  <si>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</si>
  <si>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</si>
  <si>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</si>
  <si>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</si>
  <si>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</si>
  <si>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</si>
  <si>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</si>
  <si>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</si>
  <si>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</si>
  <si>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</si>
  <si>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</si>
  <si>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</si>
  <si>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</si>
  <si>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</si>
  <si>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</si>
  <si>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</si>
  <si>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</si>
  <si>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</si>
  <si>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</si>
  <si>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</si>
  <si>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</si>
  <si>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</si>
  <si>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</si>
  <si>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</si>
  <si>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</si>
  <si>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</si>
  <si>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</si>
  <si>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</si>
  <si>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</si>
  <si>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</si>
  <si>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</si>
  <si>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</si>
  <si>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</si>
  <si>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</si>
  <si>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</si>
  <si>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</si>
  <si>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</si>
  <si>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</si>
  <si>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</si>
  <si>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</si>
  <si>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</si>
  <si>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</si>
  <si>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</si>
  <si>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</si>
  <si>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</si>
  <si>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</si>
  <si>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</si>
  <si>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</si>
  <si>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</si>
  <si>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</si>
  <si>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</si>
  <si>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</si>
  <si>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</si>
  <si>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</si>
  <si>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</si>
  <si>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</si>
  <si>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</si>
  <si>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</si>
  <si>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</si>
  <si>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</si>
  <si>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</si>
  <si>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</si>
  <si>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</si>
  <si>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</si>
  <si>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</si>
  <si>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</si>
  <si>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</si>
  <si>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</si>
  <si>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</si>
  <si>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</si>
  <si>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</si>
  <si>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</si>
  <si>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</si>
  <si>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</si>
  <si>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</si>
  <si>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</si>
  <si>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</si>
  <si>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</si>
  <si>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</si>
  <si>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</si>
  <si>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</si>
  <si>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</si>
  <si>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</si>
  <si>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</si>
  <si>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</si>
  <si>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</si>
  <si>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</si>
  <si>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</si>
  <si>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</si>
  <si>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</si>
  <si>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</si>
  <si>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</si>
  <si>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</si>
  <si>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</si>
  <si>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</si>
  <si>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</si>
  <si>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</si>
  <si>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</si>
  <si>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</si>
  <si>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</si>
  <si>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</si>
  <si>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</si>
  <si>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</si>
  <si>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</si>
  <si>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</si>
  <si>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</si>
  <si>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</si>
  <si>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</si>
  <si>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</si>
  <si>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</si>
  <si>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</si>
  <si>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</si>
  <si>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</si>
  <si>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</si>
  <si>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</si>
  <si>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</si>
  <si>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</si>
  <si>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</si>
  <si>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</si>
  <si>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</si>
  <si>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</si>
  <si>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</si>
  <si>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</si>
  <si>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</si>
  <si>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</si>
  <si>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</si>
  <si>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</si>
  <si>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</si>
  <si>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</si>
  <si>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</si>
  <si>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</si>
  <si>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</si>
  <si>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</si>
  <si>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</si>
  <si>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</si>
  <si>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</si>
  <si>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</si>
  <si>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</si>
  <si>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</si>
  <si>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</si>
  <si>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</si>
  <si>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</si>
  <si>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</si>
  <si>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</si>
  <si>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</si>
  <si>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</si>
  <si>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</si>
  <si>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</si>
  <si>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</si>
  <si>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</si>
  <si>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</si>
  <si>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</si>
  <si>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</si>
  <si>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</si>
  <si>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</si>
  <si>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</si>
  <si>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</si>
  <si>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</si>
  <si>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</si>
  <si>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</si>
  <si>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</si>
  <si>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</si>
  <si>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</si>
  <si>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</si>
  <si>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</si>
  <si>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</si>
  <si>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</si>
  <si>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</si>
  <si>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</si>
  <si>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</si>
  <si>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</si>
  <si>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</si>
  <si>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</si>
  <si>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</si>
  <si>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</si>
  <si>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</si>
  <si>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</si>
  <si>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</si>
  <si>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</si>
  <si>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</si>
  <si>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</si>
  <si>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</si>
  <si>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</si>
  <si>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</si>
  <si>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</si>
  <si>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</si>
  <si>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</si>
  <si>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</si>
  <si>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</si>
  <si>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</si>
  <si>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</si>
  <si>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</si>
  <si>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</si>
  <si>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</si>
  <si>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</si>
  <si>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</si>
  <si>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</si>
  <si>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</si>
  <si>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</si>
  <si>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</si>
  <si>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</si>
  <si>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</si>
  <si>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</si>
  <si>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</si>
  <si>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</si>
  <si>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</si>
  <si>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</si>
  <si>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</si>
  <si>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</si>
  <si>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</si>
  <si>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</si>
  <si>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</si>
  <si>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</si>
  <si>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</si>
  <si>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</si>
  <si>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</si>
  <si>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</si>
  <si>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</si>
  <si>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</si>
  <si>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</si>
  <si>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</si>
  <si>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</si>
  <si>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</si>
  <si>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</si>
  <si>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</si>
  <si>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</si>
  <si>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</si>
  <si>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</si>
  <si>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</si>
  <si>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</si>
  <si>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</si>
  <si>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</si>
  <si>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</si>
  <si>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</si>
  <si>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</si>
  <si>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</si>
  <si>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</si>
  <si>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</si>
  <si>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</si>
  <si>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</si>
  <si>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</si>
  <si>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</si>
  <si>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</si>
  <si>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</si>
  <si>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</si>
  <si>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</si>
  <si>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</si>
  <si>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</si>
  <si>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</si>
  <si>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</si>
  <si>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</si>
  <si>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</si>
  <si>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</si>
  <si>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</si>
  <si>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</si>
  <si>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</si>
  <si>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</si>
  <si>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</si>
  <si>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</si>
  <si>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</si>
  <si>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</si>
  <si>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</si>
  <si>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</si>
  <si>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</si>
  <si>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</si>
  <si>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</si>
  <si>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</si>
  <si>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</si>
  <si>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</si>
  <si>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</si>
  <si>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</si>
  <si>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</si>
  <si>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</si>
  <si>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</si>
  <si>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</si>
  <si>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</si>
  <si>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</si>
  <si>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</si>
  <si>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</si>
  <si>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</si>
  <si>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</si>
  <si>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</si>
  <si>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</si>
  <si>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</si>
  <si>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</si>
  <si>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</si>
  <si>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</si>
  <si>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</si>
  <si>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</si>
  <si>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</si>
  <si>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</si>
  <si>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</si>
  <si>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</si>
  <si>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</si>
  <si>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</si>
  <si>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</si>
  <si>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</si>
  <si>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</si>
  <si>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</si>
  <si>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</si>
  <si>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</si>
  <si>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</si>
  <si>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</si>
  <si>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</si>
  <si>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</si>
  <si>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</si>
  <si>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</si>
  <si>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</si>
  <si>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</si>
  <si>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</si>
  <si>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</si>
  <si>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</si>
  <si>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</si>
  <si>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</si>
  <si>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</si>
  <si>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</si>
  <si>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</si>
  <si>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</si>
  <si>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</si>
  <si>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</si>
  <si>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</si>
  <si>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</si>
  <si>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</si>
  <si>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</si>
  <si>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</si>
  <si>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</si>
  <si>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</si>
  <si>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</si>
  <si>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</si>
  <si>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</si>
  <si>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</si>
  <si>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</si>
  <si>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</si>
  <si>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</si>
  <si>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</si>
  <si>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</si>
  <si>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</si>
  <si>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</si>
  <si>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</si>
  <si>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</si>
  <si>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</si>
  <si>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</si>
  <si>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</si>
  <si>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</si>
  <si>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</si>
  <si>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</si>
  <si>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</si>
  <si>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</si>
  <si>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</si>
  <si>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</si>
  <si>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</si>
  <si>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</si>
  <si>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</si>
  <si>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</si>
  <si>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</si>
  <si>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</si>
  <si>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</si>
  <si>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</si>
  <si>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</si>
  <si>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</si>
  <si>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</si>
  <si>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</si>
  <si>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</si>
  <si>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</si>
  <si>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</si>
  <si>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</si>
  <si>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</si>
  <si>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</si>
  <si>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</si>
  <si>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</si>
  <si>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</si>
  <si>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</si>
  <si>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</si>
  <si>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</si>
  <si>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</si>
  <si>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</si>
  <si>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</si>
  <si>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</si>
  <si>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</si>
  <si>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</si>
  <si>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</si>
  <si>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</si>
  <si>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</si>
  <si>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</si>
  <si>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</si>
  <si>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</si>
  <si>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</si>
  <si>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</si>
  <si>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</si>
  <si>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</si>
  <si>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</si>
  <si>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</si>
  <si>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</si>
  <si>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</si>
  <si>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</si>
  <si>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</si>
  <si>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</si>
  <si>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</si>
  <si>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</si>
  <si>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</si>
  <si>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</si>
  <si>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</si>
  <si>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</si>
  <si>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</si>
  <si>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</si>
  <si>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</si>
  <si>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</si>
  <si>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</si>
  <si>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</si>
  <si>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</si>
  <si>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</si>
  <si>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</si>
  <si>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</si>
  <si>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</si>
  <si>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</si>
  <si>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</si>
  <si>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</si>
  <si>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</si>
  <si>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</si>
  <si>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</si>
  <si>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</si>
  <si>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</si>
  <si>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</si>
  <si>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</si>
  <si>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</si>
  <si>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</si>
  <si>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</si>
  <si>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</si>
  <si>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</si>
  <si>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</si>
  <si>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</si>
  <si>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</si>
  <si>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</si>
  <si>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</si>
  <si>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</si>
  <si>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</si>
  <si>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</si>
  <si>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</si>
  <si>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</si>
  <si>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</si>
  <si>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</si>
  <si>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</si>
  <si>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</si>
  <si>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</si>
  <si>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</si>
  <si>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</si>
  <si>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</si>
  <si>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</si>
  <si>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</si>
  <si>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</si>
  <si>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</si>
  <si>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</si>
  <si>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</si>
  <si>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</si>
  <si>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</si>
  <si>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</si>
  <si>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</si>
  <si>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</si>
  <si>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</si>
  <si>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</si>
  <si>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</si>
  <si>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</si>
  <si>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</si>
  <si>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</si>
  <si>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</si>
  <si>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</si>
  <si>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</si>
  <si>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</si>
  <si>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</si>
  <si>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</si>
  <si>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</si>
  <si>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</si>
  <si>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</si>
  <si>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</si>
  <si>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</si>
  <si>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</si>
  <si>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</si>
  <si>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</si>
  <si>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</si>
  <si>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</si>
  <si>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</si>
  <si>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</si>
  <si>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</si>
  <si>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</si>
  <si>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</si>
  <si>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</si>
  <si>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</si>
  <si>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</si>
  <si>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</si>
  <si>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</si>
  <si>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</si>
  <si>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</si>
  <si>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</si>
  <si>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</si>
  <si>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</si>
  <si>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</si>
  <si>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</si>
  <si>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</si>
  <si>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</si>
  <si>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</si>
  <si>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</si>
  <si>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</si>
  <si>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</si>
  <si>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</si>
  <si>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</si>
  <si>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</si>
  <si>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</si>
  <si>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</si>
  <si>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</si>
  <si>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</si>
  <si>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</si>
  <si>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</si>
  <si>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</si>
  <si>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</si>
  <si>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</si>
  <si>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</si>
  <si>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</si>
  <si>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</si>
  <si>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</si>
  <si>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</si>
  <si>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</si>
  <si>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</si>
  <si>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</si>
  <si>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</si>
  <si>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</si>
  <si>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</si>
  <si>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</si>
  <si>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</si>
  <si>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</si>
  <si>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</si>
  <si>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</si>
  <si>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</si>
  <si>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</si>
  <si>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</si>
  <si>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</si>
  <si>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</si>
  <si>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</si>
  <si>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</si>
  <si>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</si>
  <si>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</si>
  <si>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</si>
  <si>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</si>
  <si>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</si>
  <si>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</si>
  <si>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</si>
  <si>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</si>
  <si>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</si>
  <si>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</si>
  <si>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</si>
  <si>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</si>
  <si>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</si>
  <si>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</si>
  <si>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</si>
  <si>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</si>
  <si>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</si>
  <si>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</si>
  <si>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</si>
  <si>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</si>
  <si>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</si>
  <si>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</si>
  <si>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</si>
  <si>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</si>
  <si>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</si>
  <si>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</si>
  <si>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</si>
  <si>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</si>
  <si>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</si>
  <si>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</si>
  <si>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</si>
  <si>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</si>
  <si>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</si>
  <si>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</si>
  <si>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</si>
  <si>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</si>
  <si>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</si>
  <si>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</si>
  <si>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</si>
  <si>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</si>
  <si>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</si>
  <si>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</si>
  <si>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</si>
  <si>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</si>
  <si>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</si>
  <si>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</si>
  <si>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</si>
  <si>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</si>
  <si>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</si>
  <si>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</si>
  <si>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</si>
  <si>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</si>
  <si>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</si>
  <si>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</si>
  <si>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</si>
  <si>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</si>
  <si>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</si>
  <si>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</si>
  <si>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</si>
  <si>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</si>
  <si>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</si>
  <si>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</si>
  <si>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</si>
  <si>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</si>
  <si>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</si>
  <si>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</si>
  <si>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</si>
  <si>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</si>
  <si>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</si>
  <si>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</si>
  <si>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</si>
  <si>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</si>
  <si>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</si>
  <si>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</si>
  <si>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</si>
  <si>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</si>
  <si>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</si>
  <si>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</si>
  <si>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</si>
  <si>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</si>
  <si>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</si>
  <si>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</si>
  <si>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</si>
  <si>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</si>
  <si>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</si>
  <si>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</si>
  <si>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</si>
  <si>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</si>
  <si>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</si>
  <si>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</si>
  <si>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</si>
  <si>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</si>
  <si>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</si>
  <si>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</si>
  <si>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</si>
  <si>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</si>
  <si>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</si>
  <si>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</si>
  <si>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</si>
  <si>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</si>
  <si>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</si>
  <si>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</si>
  <si>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</si>
  <si>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</si>
  <si>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</si>
  <si>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</si>
  <si>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</si>
  <si>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</si>
  <si>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</si>
  <si>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</si>
  <si>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</si>
  <si>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</si>
  <si>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</si>
  <si>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</si>
  <si>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</si>
  <si>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</si>
  <si>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</si>
  <si>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</si>
  <si>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</si>
  <si>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</si>
  <si>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</si>
  <si>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</si>
  <si>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</si>
  <si>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</si>
  <si>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</si>
  <si>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</si>
  <si>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</si>
  <si>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</si>
  <si>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</si>
  <si>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</si>
  <si>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</si>
  <si>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</si>
  <si>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</si>
  <si>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</si>
  <si>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</si>
  <si>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</si>
  <si>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</si>
  <si>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</si>
  <si>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</si>
  <si>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</si>
  <si>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</si>
  <si>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</si>
  <si>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</si>
  <si>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</si>
  <si>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</si>
  <si>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</si>
  <si>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</si>
  <si>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</si>
  <si>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</si>
  <si>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</si>
  <si>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</si>
  <si>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</si>
  <si>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</si>
  <si>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</si>
  <si>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</si>
  <si>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</si>
  <si>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</si>
  <si>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</si>
  <si>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</si>
  <si>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</si>
  <si>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</si>
  <si>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</si>
  <si>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</si>
  <si>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</si>
  <si>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</si>
  <si>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</si>
  <si>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</si>
  <si>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</si>
  <si>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</si>
  <si>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</si>
  <si>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</si>
  <si>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</si>
  <si>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</si>
  <si>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</si>
  <si>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</si>
  <si>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</si>
  <si>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</si>
  <si>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</si>
  <si>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</si>
  <si>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</si>
  <si>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</si>
  <si>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</si>
  <si>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</si>
  <si>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</si>
  <si>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</si>
  <si>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</si>
  <si>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</si>
  <si>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</si>
  <si>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</si>
  <si>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</si>
  <si>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</si>
  <si>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</si>
  <si>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</si>
  <si>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</si>
  <si>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</si>
  <si>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</si>
  <si>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</si>
  <si>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</si>
  <si>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</si>
  <si>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</si>
  <si>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</si>
  <si>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</si>
  <si>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</si>
  <si>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</si>
  <si>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</si>
  <si>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</si>
  <si>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</si>
  <si>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</si>
  <si>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</si>
  <si>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</si>
  <si>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</si>
  <si>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</si>
  <si>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</si>
  <si>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</si>
  <si>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</si>
  <si>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</si>
  <si>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</si>
  <si>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</si>
  <si>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</si>
  <si>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</si>
  <si>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</si>
  <si>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</si>
  <si>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</si>
  <si>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</si>
  <si>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</si>
  <si>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</si>
  <si>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</si>
  <si>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</si>
  <si>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</si>
  <si>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</si>
  <si>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</si>
  <si>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</si>
  <si>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</si>
  <si>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</si>
  <si>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</si>
  <si>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</si>
  <si>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</si>
  <si>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</si>
  <si>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</si>
  <si>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</si>
  <si>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</si>
  <si>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</si>
  <si>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</si>
  <si>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</si>
  <si>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</si>
  <si>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</si>
  <si>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</si>
  <si>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</si>
  <si>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</si>
  <si>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</si>
  <si>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</si>
  <si>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</si>
  <si>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</si>
  <si>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</si>
  <si>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</si>
  <si>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</si>
  <si>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</si>
  <si>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</si>
  <si>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</si>
  <si>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</si>
  <si>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</si>
  <si>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</si>
  <si>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</si>
  <si>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</si>
  <si>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</si>
  <si>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</si>
  <si>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</si>
  <si>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</si>
  <si>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</si>
  <si>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</si>
  <si>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</si>
  <si>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</si>
  <si>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</si>
  <si>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</si>
  <si>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</si>
  <si>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</si>
  <si>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</si>
  <si>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</si>
  <si>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</si>
  <si>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</si>
  <si>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</si>
  <si>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</si>
  <si>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</si>
  <si>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</si>
  <si>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</si>
  <si>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</si>
  <si>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</si>
  <si>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</si>
  <si>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</si>
  <si>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</si>
  <si>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</si>
  <si>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</si>
  <si>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</si>
  <si>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</si>
  <si>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</si>
  <si>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</si>
  <si>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</si>
  <si>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</si>
  <si>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</si>
  <si>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</si>
  <si>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</si>
  <si>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</si>
  <si>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</si>
  <si>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</si>
  <si>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</si>
  <si>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</si>
  <si>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</si>
  <si>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</si>
  <si>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</si>
  <si>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</si>
  <si>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</si>
  <si>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</si>
  <si>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</si>
  <si>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</si>
  <si>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</si>
  <si>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</si>
  <si>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</si>
  <si>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</si>
  <si>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</si>
  <si>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</si>
  <si>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</si>
  <si>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</si>
  <si>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</si>
  <si>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</si>
  <si>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</si>
  <si>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</si>
  <si>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</si>
  <si>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</si>
  <si>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</si>
  <si>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</si>
  <si>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</si>
  <si>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</si>
  <si>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</si>
  <si>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</si>
  <si>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</si>
  <si>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</si>
  <si>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</si>
  <si>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</si>
  <si>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</si>
  <si>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</si>
  <si>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</si>
  <si>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</si>
  <si>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</si>
  <si>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</si>
  <si>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</si>
  <si>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</si>
  <si>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</si>
  <si>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</si>
  <si>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</si>
  <si>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</si>
  <si>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</si>
  <si>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</si>
  <si>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</si>
  <si>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</si>
  <si>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</si>
  <si>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</si>
  <si>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</si>
  <si>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</si>
  <si>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</si>
  <si>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</si>
  <si>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</si>
  <si>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</si>
  <si>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</si>
  <si>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</si>
  <si>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</si>
  <si>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</si>
  <si>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</si>
  <si>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</si>
  <si>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</si>
  <si>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</si>
  <si>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</si>
  <si>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</si>
  <si>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</si>
  <si>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</si>
  <si>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</si>
  <si>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</si>
  <si>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</si>
  <si>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</si>
  <si>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</si>
  <si>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</si>
  <si>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</si>
  <si>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</si>
  <si>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</si>
  <si>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</si>
  <si>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</si>
  <si>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</si>
  <si>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</si>
  <si>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</si>
  <si>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</si>
  <si>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</si>
  <si>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</si>
  <si>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</si>
  <si>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</si>
  <si>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</si>
  <si>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</si>
  <si>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</si>
  <si>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</si>
  <si>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</si>
  <si>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</si>
  <si>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</si>
  <si>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</si>
  <si>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</si>
  <si>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</si>
  <si>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</si>
  <si>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</si>
  <si>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</si>
  <si>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</si>
  <si>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</si>
  <si>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</si>
  <si>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</si>
  <si>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</si>
  <si>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</si>
  <si>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</si>
  <si>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</si>
  <si>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</si>
  <si>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</si>
  <si>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</si>
  <si>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</si>
  <si>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</si>
  <si>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</si>
  <si>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</si>
  <si>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</si>
  <si>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</si>
  <si>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</si>
  <si>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</si>
  <si>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</si>
  <si>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</si>
  <si>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</si>
  <si>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</si>
  <si>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</si>
  <si>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</si>
  <si>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</si>
  <si>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</si>
  <si>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</si>
  <si>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</si>
  <si>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</si>
  <si>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</si>
  <si>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</si>
  <si>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</si>
  <si>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</si>
  <si>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</si>
  <si>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</si>
  <si>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</si>
  <si>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</si>
  <si>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</si>
  <si>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</si>
  <si>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</si>
  <si>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</si>
  <si>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</si>
  <si>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</si>
  <si>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</si>
  <si>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</si>
  <si>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</si>
  <si>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</si>
  <si>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</si>
  <si>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</si>
  <si>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</si>
  <si>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</si>
  <si>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</si>
  <si>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</si>
  <si>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</si>
  <si>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</si>
  <si>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</si>
  <si>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</si>
  <si>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</si>
  <si>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</si>
  <si>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</si>
  <si>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</si>
  <si>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</si>
  <si>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</si>
  <si>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</si>
  <si>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</si>
  <si>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</si>
  <si>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</si>
  <si>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</si>
  <si>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</si>
  <si>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</si>
  <si>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</si>
  <si>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</si>
  <si>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</si>
  <si>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</si>
  <si>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</si>
  <si>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</si>
  <si>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</si>
  <si>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</si>
  <si>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</si>
  <si>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</si>
  <si>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</si>
  <si>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</si>
  <si>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</si>
  <si>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</si>
  <si>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</si>
  <si>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</si>
  <si>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</si>
  <si>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</si>
  <si>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</si>
  <si>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</si>
  <si>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</si>
  <si>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</si>
  <si>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</si>
  <si>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</si>
  <si>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</si>
  <si>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</si>
  <si>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</si>
  <si>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</si>
  <si>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</si>
  <si>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</si>
  <si>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</si>
  <si>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</si>
  <si>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</si>
  <si>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</si>
  <si>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</si>
  <si>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</si>
  <si>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</si>
  <si>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</si>
  <si>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</si>
  <si>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</si>
  <si>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</si>
  <si>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</si>
  <si>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</si>
  <si>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</si>
  <si>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</si>
  <si>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</si>
  <si>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</si>
  <si>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</si>
  <si>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</si>
  <si>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</si>
  <si>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</si>
  <si>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</si>
  <si>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</si>
  <si>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</si>
  <si>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</si>
  <si>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</si>
  <si>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</si>
  <si>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</si>
  <si>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</si>
  <si>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</si>
  <si>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</si>
  <si>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</si>
  <si>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</si>
  <si>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</si>
  <si>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</si>
  <si>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</si>
  <si>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</si>
  <si>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</si>
  <si>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</si>
  <si>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</si>
  <si>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</si>
  <si>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</si>
  <si>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</si>
  <si>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</si>
  <si>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</si>
  <si>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</si>
  <si>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</si>
  <si>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</si>
  <si>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</si>
  <si>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</si>
  <si>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</si>
  <si>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</si>
  <si>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</si>
  <si>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</si>
  <si>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</si>
  <si>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</si>
  <si>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</si>
  <si>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</si>
  <si>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</si>
  <si>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</si>
  <si>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</si>
  <si>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</si>
  <si>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</si>
  <si>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</si>
  <si>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</si>
  <si>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</si>
  <si>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</si>
  <si>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</si>
  <si>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</si>
  <si>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</si>
  <si>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</si>
  <si>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</si>
  <si>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</si>
  <si>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</si>
  <si>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</si>
  <si>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</si>
  <si>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</si>
  <si>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</si>
  <si>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</si>
  <si>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</si>
  <si>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</si>
  <si>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</si>
  <si>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</si>
  <si>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</si>
  <si>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</si>
  <si>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</si>
  <si>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</si>
  <si>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</si>
  <si>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</si>
  <si>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</si>
  <si>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</si>
  <si>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</si>
  <si>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</si>
  <si>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</si>
  <si>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</si>
  <si>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</si>
  <si>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</si>
  <si>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</si>
  <si>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</si>
  <si>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</si>
  <si>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</si>
  <si>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</si>
  <si>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</si>
  <si>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</si>
  <si>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</si>
  <si>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</si>
  <si>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</si>
  <si>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</si>
  <si>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</si>
  <si>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</si>
  <si>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</si>
  <si>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</si>
  <si>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</si>
  <si>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</si>
  <si>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</si>
  <si>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</si>
  <si>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</si>
  <si>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</si>
  <si>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</si>
  <si>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</si>
  <si>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</si>
  <si>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</si>
  <si>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</si>
  <si>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</si>
  <si>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</si>
  <si>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</si>
  <si>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</si>
  <si>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</si>
  <si>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</si>
  <si>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</si>
  <si>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</si>
  <si>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</si>
  <si>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</si>
  <si>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</si>
  <si>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</si>
  <si>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</si>
  <si>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</si>
  <si>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</si>
  <si>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</si>
  <si>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</si>
  <si>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</si>
  <si>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</si>
  <si>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</si>
  <si>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</si>
  <si>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</si>
  <si>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</si>
  <si>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</si>
  <si>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</si>
  <si>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</si>
  <si>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</si>
  <si>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</si>
  <si>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</si>
  <si>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</si>
  <si>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</si>
  <si>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</si>
  <si>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</si>
  <si>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</si>
  <si>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</si>
  <si>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</si>
  <si>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</si>
  <si>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</si>
  <si>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</si>
  <si>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</si>
  <si>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</si>
  <si>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</si>
  <si>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</si>
  <si>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</si>
  <si>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</si>
  <si>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</si>
  <si>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</si>
  <si>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</si>
  <si>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</si>
  <si>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</si>
  <si>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</si>
  <si>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</si>
  <si>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</si>
  <si>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</si>
  <si>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</si>
  <si>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</si>
  <si>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</si>
  <si>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</si>
  <si>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</si>
  <si>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</si>
  <si>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</si>
  <si>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</si>
  <si>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</si>
  <si>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</si>
  <si>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</si>
  <si>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</si>
  <si>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</si>
  <si>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</si>
  <si>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</si>
  <si>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</si>
  <si>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</si>
  <si>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</si>
  <si>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</si>
  <si>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</si>
  <si>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</si>
  <si>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</si>
  <si>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</si>
  <si>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</si>
  <si>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</si>
  <si>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</si>
  <si>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</si>
  <si>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</si>
  <si>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</si>
  <si>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</si>
  <si>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</si>
  <si>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</si>
  <si>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</si>
  <si>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</si>
  <si>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</si>
  <si>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</si>
  <si>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</si>
  <si>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</si>
  <si>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</si>
  <si>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</si>
  <si>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</si>
  <si>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</si>
  <si>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</si>
  <si>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</si>
  <si>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</si>
  <si>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</si>
  <si>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</si>
  <si>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</si>
  <si>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</si>
  <si>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</si>
  <si>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</si>
  <si>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</si>
  <si>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</si>
  <si>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</si>
  <si>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</si>
  <si>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</si>
  <si>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</si>
  <si>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</si>
  <si>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</si>
  <si>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</si>
  <si>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</si>
  <si>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</si>
  <si>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</si>
  <si>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</si>
  <si>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</si>
  <si>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</si>
  <si>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</si>
  <si>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</si>
  <si>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</si>
  <si>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</si>
  <si>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</si>
  <si>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</si>
  <si>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</si>
  <si>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</si>
  <si>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</si>
  <si>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</si>
  <si>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</si>
  <si>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</si>
  <si>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</si>
  <si>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</si>
  <si>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</si>
  <si>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</si>
  <si>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</si>
  <si>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</si>
  <si>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</si>
  <si>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</si>
  <si>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</si>
  <si>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</si>
  <si>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</si>
  <si>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</si>
  <si>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</si>
  <si>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</si>
  <si>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</si>
  <si>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</si>
  <si>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</si>
  <si>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</si>
  <si>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</si>
  <si>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</si>
  <si>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</si>
  <si>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</si>
  <si>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</si>
  <si>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</si>
  <si>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</si>
  <si>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</si>
  <si>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</si>
  <si>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</si>
  <si>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</si>
  <si>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</si>
  <si>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</si>
  <si>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</si>
  <si>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</si>
  <si>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</si>
  <si>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</si>
  <si>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</si>
  <si>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</si>
  <si>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</si>
  <si>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</si>
  <si>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</si>
  <si>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</si>
  <si>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</si>
  <si>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</si>
  <si>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</si>
  <si>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</si>
  <si>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</si>
  <si>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</si>
  <si>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</si>
  <si>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</si>
  <si>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</si>
  <si>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</si>
  <si>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</si>
  <si>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</si>
  <si>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</si>
  <si>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</si>
  <si>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</si>
  <si>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</si>
  <si>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</si>
  <si>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</si>
  <si>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</si>
  <si>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</si>
  <si>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</si>
  <si>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</si>
  <si>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</si>
  <si>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</si>
  <si>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</si>
  <si>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</si>
  <si>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</si>
  <si>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</si>
  <si>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</si>
  <si>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</si>
  <si>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</si>
  <si>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</si>
  <si>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</si>
  <si>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</si>
  <si>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</si>
  <si>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</si>
  <si>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</si>
  <si>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</si>
  <si>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</si>
  <si>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</si>
  <si>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</si>
  <si>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</si>
  <si>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</si>
  <si>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</si>
  <si>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</si>
  <si>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</si>
  <si>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</si>
  <si>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</si>
  <si>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</si>
  <si>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</si>
  <si>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</si>
  <si>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</si>
  <si>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</si>
  <si>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</si>
  <si>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</si>
  <si>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</si>
  <si>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</si>
  <si>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</si>
  <si>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</si>
  <si>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</si>
  <si>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</si>
  <si>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</si>
  <si>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</si>
  <si>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</si>
  <si>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</si>
  <si>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</si>
  <si>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</si>
  <si>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</si>
  <si>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</si>
  <si>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</si>
  <si>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</si>
  <si>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</si>
  <si>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</si>
  <si>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</si>
  <si>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</si>
  <si>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</si>
  <si>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</si>
  <si>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</si>
  <si>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</si>
  <si>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</si>
  <si>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</si>
  <si>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</si>
  <si>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</si>
  <si>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</si>
  <si>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</si>
  <si>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</si>
  <si>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</si>
  <si>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</si>
  <si>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</si>
  <si>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</si>
  <si>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</si>
  <si>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</si>
  <si>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</si>
  <si>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</si>
  <si>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</si>
  <si>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</si>
  <si>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</si>
  <si>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</si>
  <si>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</si>
  <si>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</si>
  <si>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</si>
  <si>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</si>
  <si>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</si>
  <si>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</si>
  <si>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</si>
  <si>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</si>
  <si>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</si>
  <si>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</si>
  <si>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</si>
  <si>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</si>
  <si>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</si>
  <si>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</si>
  <si>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</si>
  <si>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</si>
  <si>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</si>
  <si>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</si>
  <si>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</si>
  <si>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</si>
  <si>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</si>
  <si>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</si>
  <si>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</si>
  <si>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</si>
  <si>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</si>
  <si>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</si>
  <si>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</si>
  <si>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</si>
  <si>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</si>
  <si>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</si>
  <si>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</si>
  <si>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</si>
  <si>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</si>
  <si>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</si>
  <si>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</si>
  <si>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</si>
  <si>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</si>
  <si>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</si>
  <si>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</si>
  <si>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</si>
  <si>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</si>
  <si>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</si>
  <si>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</si>
  <si>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</si>
  <si>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</si>
  <si>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</si>
  <si>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</si>
  <si>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</si>
  <si>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</si>
  <si>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</si>
  <si>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</si>
  <si>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</si>
  <si>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</si>
  <si>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</si>
  <si>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</si>
  <si>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</si>
  <si>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</si>
  <si>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</si>
  <si>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</si>
  <si>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</si>
  <si>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</si>
  <si>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</si>
  <si>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</si>
  <si>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</si>
  <si>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</si>
  <si>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</si>
  <si>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</si>
  <si>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</si>
  <si>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</si>
  <si>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</si>
  <si>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</si>
  <si>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</si>
  <si>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</si>
  <si>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</si>
  <si>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</si>
  <si>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</si>
  <si>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</si>
  <si>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</si>
  <si>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</si>
  <si>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</si>
  <si>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</si>
  <si>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</si>
  <si>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</si>
  <si>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</si>
  <si>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</si>
  <si>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</si>
  <si>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</si>
  <si>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</si>
  <si>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</si>
  <si>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</si>
  <si>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</si>
  <si>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</si>
  <si>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</si>
  <si>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</si>
  <si>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</si>
  <si>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</si>
  <si>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</si>
  <si>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</si>
  <si>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</si>
  <si>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</si>
  <si>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</si>
  <si>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</si>
  <si>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</si>
  <si>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</si>
  <si>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</si>
  <si>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</si>
  <si>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</si>
  <si>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</si>
  <si>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</si>
  <si>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</si>
  <si>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</si>
  <si>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</si>
  <si>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</si>
  <si>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</si>
  <si>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</si>
  <si>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</si>
  <si>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</si>
  <si>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</si>
  <si>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</si>
  <si>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</si>
  <si>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</si>
  <si>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</si>
  <si>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</si>
  <si>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</si>
  <si>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</si>
  <si>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</si>
  <si>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</si>
  <si>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</si>
  <si>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</si>
  <si>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</si>
  <si>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</si>
  <si>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</si>
  <si>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</si>
  <si>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</si>
  <si>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</si>
  <si>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</si>
  <si>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</si>
  <si>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</si>
  <si>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</si>
  <si>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</si>
  <si>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</si>
  <si>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</si>
  <si>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</si>
  <si>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</si>
  <si>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</si>
  <si>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</si>
  <si>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</si>
  <si>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</si>
  <si>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</si>
  <si>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</si>
  <si>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</si>
  <si>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</si>
  <si>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</si>
  <si>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</si>
  <si>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</si>
  <si>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</si>
  <si>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</si>
  <si>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</si>
  <si>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</si>
  <si>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</si>
  <si>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</si>
  <si>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</si>
  <si>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</si>
  <si>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</si>
  <si>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</si>
  <si>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</si>
  <si>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</si>
  <si>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</si>
  <si>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</si>
  <si>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</si>
  <si>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</si>
  <si>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</si>
  <si>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</si>
  <si>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</si>
  <si>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</si>
  <si>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</si>
  <si>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</si>
  <si>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</si>
  <si>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</si>
  <si>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</si>
  <si>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</si>
  <si>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</si>
  <si>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</si>
  <si>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</si>
  <si>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</si>
  <si>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</si>
  <si>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</si>
  <si>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</si>
  <si>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</si>
  <si>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</si>
  <si>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</si>
  <si>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</si>
  <si>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</si>
  <si>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</si>
  <si>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</si>
  <si>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</si>
  <si>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</si>
  <si>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</si>
  <si>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</si>
  <si>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</si>
  <si>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</si>
  <si>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</si>
  <si>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</si>
  <si>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</si>
  <si>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</si>
  <si>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</si>
  <si>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</si>
  <si>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</si>
  <si>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</si>
  <si>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</si>
  <si>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</si>
  <si>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</si>
  <si>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</si>
  <si>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</si>
  <si>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</si>
  <si>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</si>
  <si>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</si>
  <si>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</si>
  <si>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</si>
  <si>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</si>
  <si>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</si>
  <si>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</si>
  <si>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</si>
  <si>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</si>
  <si>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</si>
  <si>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</si>
  <si>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</si>
  <si>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</si>
  <si>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</si>
  <si>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</si>
  <si>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</si>
  <si>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</si>
  <si>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</si>
  <si>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</si>
  <si>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</si>
  <si>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</si>
  <si>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</si>
  <si>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</si>
  <si>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</si>
  <si>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</si>
  <si>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</si>
  <si>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</si>
  <si>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</si>
  <si>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</si>
  <si>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</si>
  <si>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</si>
  <si>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</si>
  <si>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</si>
  <si>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</si>
  <si>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</si>
  <si>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</si>
  <si>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</si>
  <si>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</si>
  <si>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</si>
  <si>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</si>
  <si>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</si>
  <si>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</si>
  <si>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</si>
  <si>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</si>
  <si>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</si>
  <si>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</si>
  <si>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</si>
  <si>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</si>
  <si>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</si>
  <si>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</si>
  <si>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</si>
  <si>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</si>
  <si>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</si>
  <si>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</si>
  <si>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</si>
  <si>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</si>
  <si>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</si>
  <si>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</si>
  <si>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</si>
  <si>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</si>
  <si>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</si>
  <si>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</si>
  <si>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</si>
  <si>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</si>
  <si>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</si>
  <si>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</si>
  <si>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</si>
  <si>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</si>
  <si>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</si>
  <si>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</si>
  <si>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</si>
  <si>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</si>
  <si>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</si>
  <si>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</si>
  <si>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</si>
  <si>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</si>
  <si>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</si>
  <si>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</si>
  <si>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</si>
  <si>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</si>
  <si>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</si>
  <si>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</si>
  <si>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</si>
  <si>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</si>
  <si>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</si>
  <si>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</si>
  <si>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</si>
  <si>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</si>
  <si>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</si>
  <si>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</si>
  <si>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</si>
  <si>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</si>
  <si>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</si>
  <si>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</si>
  <si>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</si>
  <si>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</si>
  <si>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</si>
  <si>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</si>
  <si>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</si>
  <si>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</si>
  <si>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</si>
  <si>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</si>
  <si>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</si>
  <si>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</si>
  <si>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</si>
  <si>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</si>
  <si>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</si>
  <si>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</si>
  <si>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</si>
  <si>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</si>
  <si>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</si>
  <si>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</si>
  <si>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</si>
  <si>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</si>
  <si>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</si>
  <si>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</si>
  <si>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</si>
  <si>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</si>
  <si>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</si>
  <si>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</si>
  <si>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</si>
  <si>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</si>
  <si>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</si>
  <si>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</si>
  <si>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</si>
  <si>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</si>
  <si>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</si>
  <si>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</si>
  <si>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</si>
  <si>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</si>
  <si>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</si>
  <si>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</si>
  <si>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</si>
  <si>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</si>
  <si>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</si>
  <si>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</si>
  <si>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</si>
  <si>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</si>
  <si>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</si>
  <si>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</si>
  <si>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</si>
  <si>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</si>
  <si>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</si>
  <si>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</si>
  <si>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</si>
  <si>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</si>
  <si>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</si>
  <si>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</si>
  <si>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</si>
  <si>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</si>
  <si>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</si>
  <si>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</si>
  <si>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</si>
  <si>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</si>
  <si>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</si>
  <si>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</si>
  <si>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</si>
  <si>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</si>
  <si>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</si>
  <si>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</si>
  <si>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</si>
  <si>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</si>
  <si>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</si>
  <si>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</si>
  <si>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</si>
  <si>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</si>
  <si>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</si>
  <si>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</si>
  <si>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</si>
  <si>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</si>
  <si>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</si>
  <si>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</si>
  <si>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</si>
  <si>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</si>
  <si>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</si>
  <si>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</si>
  <si>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</si>
  <si>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</si>
  <si>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</si>
  <si>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</si>
  <si>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</si>
  <si>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</si>
  <si>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</si>
  <si>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</si>
  <si>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</si>
  <si>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</si>
  <si>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</si>
  <si>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</si>
  <si>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</si>
  <si>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</si>
  <si>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</si>
  <si>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</si>
  <si>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</si>
  <si>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</si>
  <si>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</si>
  <si>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</si>
  <si>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</si>
  <si>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</si>
  <si>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</si>
  <si>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</si>
  <si>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</si>
  <si>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</si>
  <si>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</si>
  <si>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</si>
  <si>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</si>
  <si>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</si>
  <si>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</si>
  <si>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</si>
  <si>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</si>
  <si>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</si>
  <si>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</si>
  <si>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</si>
  <si>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</si>
  <si>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</si>
  <si>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</si>
  <si>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</si>
  <si>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</si>
  <si>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</si>
  <si>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</si>
  <si>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</si>
  <si>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</si>
  <si>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</si>
  <si>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</si>
  <si>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</si>
  <si>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</si>
  <si>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</si>
  <si>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</si>
  <si>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</si>
  <si>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</si>
  <si>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</si>
  <si>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</si>
  <si>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</si>
  <si>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</si>
  <si>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</si>
  <si>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</si>
  <si>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</si>
  <si>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</si>
  <si>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</si>
  <si>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</si>
  <si>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</si>
  <si>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</si>
  <si>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</si>
  <si>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</si>
  <si>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</si>
  <si>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</si>
  <si>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</si>
  <si>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</si>
  <si>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</si>
  <si>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</si>
  <si>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</si>
  <si>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</si>
  <si>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</si>
  <si>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</si>
  <si>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</si>
  <si>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</si>
  <si>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</si>
  <si>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</si>
  <si>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</si>
  <si>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</si>
  <si>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</si>
  <si>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</si>
  <si>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</si>
  <si>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</si>
  <si>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</si>
  <si>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</si>
  <si>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</si>
  <si>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</si>
  <si>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</si>
  <si>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</si>
  <si>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</si>
  <si>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</si>
  <si>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</si>
  <si>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</si>
  <si>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</si>
  <si>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</si>
  <si>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</si>
  <si>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</si>
  <si>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</si>
  <si>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</si>
  <si>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</si>
  <si>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</si>
  <si>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</si>
  <si>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</si>
  <si>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</si>
  <si>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</si>
  <si>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</si>
  <si>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</si>
  <si>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</si>
  <si>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</si>
  <si>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</si>
  <si>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</si>
  <si>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</si>
  <si>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</si>
  <si>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</si>
  <si>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</si>
  <si>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</si>
  <si>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</si>
  <si>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</si>
  <si>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</si>
  <si>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</si>
  <si>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</si>
  <si>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</si>
  <si>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</si>
  <si>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</si>
  <si>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</si>
  <si>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</si>
  <si>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</si>
  <si>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</si>
  <si>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</si>
  <si>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</si>
  <si>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</si>
  <si>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</si>
  <si>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</si>
  <si>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</si>
  <si>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</si>
  <si>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</si>
  <si>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</si>
  <si>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</si>
  <si>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</si>
  <si>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</si>
  <si>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</si>
  <si>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</si>
  <si>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</si>
  <si>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</si>
  <si>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</si>
  <si>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</si>
  <si>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</si>
  <si>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</si>
  <si>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</si>
  <si>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</si>
  <si>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</si>
  <si>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</si>
  <si>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</si>
  <si>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</si>
  <si>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</si>
  <si>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</si>
  <si>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</si>
  <si>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</si>
  <si>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</si>
  <si>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</si>
  <si>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</si>
  <si>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</si>
  <si>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</si>
  <si>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</si>
  <si>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</si>
  <si>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</si>
  <si>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</si>
  <si>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</si>
  <si>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</si>
  <si>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</si>
  <si>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</si>
  <si>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</si>
  <si>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</si>
  <si>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</si>
  <si>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</si>
  <si>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</si>
  <si>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</si>
  <si>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</si>
  <si>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</si>
  <si>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</si>
  <si>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</si>
  <si>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</si>
  <si>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</si>
  <si>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</si>
  <si>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</si>
  <si>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</si>
  <si>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</si>
  <si>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</si>
  <si>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</si>
  <si>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</si>
  <si>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</si>
  <si>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</si>
  <si>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</si>
  <si>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</si>
  <si>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</si>
  <si>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</si>
  <si>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</si>
  <si>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</si>
  <si>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</si>
  <si>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</si>
  <si>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</si>
  <si>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</si>
  <si>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</si>
  <si>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</si>
  <si>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</si>
  <si>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</si>
  <si>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</si>
  <si>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</si>
  <si>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</si>
  <si>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</si>
  <si>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</si>
  <si>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</si>
  <si>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</si>
  <si>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</si>
  <si>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</si>
  <si>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</si>
  <si>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</si>
  <si>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</si>
  <si>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</si>
  <si>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</si>
  <si>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</si>
  <si>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</si>
  <si>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</si>
  <si>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</si>
  <si>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</si>
  <si>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</si>
  <si>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</si>
  <si>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</si>
  <si>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</si>
  <si>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</si>
  <si>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</si>
  <si>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</si>
  <si>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</si>
  <si>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</si>
  <si>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</si>
  <si>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</si>
  <si>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</si>
  <si>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</si>
  <si>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</si>
  <si>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</si>
  <si>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</si>
  <si>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</si>
  <si>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</si>
  <si>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</si>
  <si>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</si>
  <si>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</si>
  <si>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</si>
  <si>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</si>
  <si>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</si>
  <si>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</si>
  <si>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</si>
  <si>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</si>
  <si>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</si>
  <si>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</si>
  <si>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</si>
  <si>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</si>
  <si>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</si>
  <si>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</si>
  <si>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</si>
  <si>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</si>
  <si>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</si>
  <si>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</si>
  <si>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</si>
  <si>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</si>
  <si>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</si>
  <si>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</si>
  <si>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</si>
  <si>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</si>
  <si>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</si>
  <si>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</si>
  <si>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</si>
  <si>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</si>
  <si>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</si>
  <si>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</si>
  <si>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</si>
  <si>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</si>
  <si>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</si>
  <si>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</si>
  <si>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</si>
  <si>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</si>
  <si>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</si>
  <si>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</si>
  <si>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</si>
  <si>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</si>
  <si>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</si>
  <si>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</si>
  <si>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</si>
  <si>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</si>
  <si>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</si>
  <si>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</si>
  <si>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</si>
  <si>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</si>
  <si>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</si>
  <si>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</si>
  <si>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</si>
  <si>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</si>
  <si>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</si>
  <si>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</si>
  <si>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</si>
  <si>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</si>
  <si>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</si>
  <si>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</si>
  <si>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</si>
  <si>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</si>
  <si>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</si>
  <si>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</si>
  <si>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</si>
  <si>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</si>
  <si>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</si>
  <si>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</si>
  <si>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</si>
  <si>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</si>
  <si>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</si>
  <si>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</si>
  <si>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</si>
  <si>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</si>
  <si>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</si>
  <si>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</si>
  <si>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</si>
  <si>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</si>
  <si>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</si>
  <si>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</si>
  <si>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</si>
  <si>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</si>
  <si>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</si>
  <si>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</si>
  <si>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</si>
  <si>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</si>
  <si>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</si>
  <si>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</si>
  <si>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</si>
  <si>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</si>
  <si>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</si>
  <si>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</si>
  <si>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</si>
  <si>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</si>
  <si>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</si>
  <si>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</si>
  <si>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</si>
  <si>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</si>
  <si>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</si>
  <si>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</si>
  <si>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</si>
  <si>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</si>
  <si>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</si>
  <si>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</si>
  <si>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</si>
  <si>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</si>
  <si>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</si>
  <si>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</si>
  <si>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</si>
  <si>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</si>
  <si>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</si>
  <si>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</si>
  <si>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</si>
  <si>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</si>
  <si>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</si>
  <si>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</si>
  <si>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</si>
  <si>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</si>
  <si>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</si>
  <si>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</si>
  <si>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</si>
  <si>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</si>
  <si>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</si>
  <si>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</si>
  <si>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</si>
  <si>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</si>
  <si>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</si>
  <si>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</si>
  <si>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</si>
  <si>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</si>
  <si>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</si>
  <si>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</si>
  <si>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</si>
  <si>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</si>
  <si>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</si>
  <si>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</si>
  <si>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</si>
  <si>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</si>
  <si>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</si>
  <si>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</si>
  <si>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</si>
  <si>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</si>
  <si>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</si>
  <si>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</si>
  <si>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</si>
  <si>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</si>
  <si>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</si>
  <si>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</si>
  <si>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</si>
  <si>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</si>
  <si>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</si>
  <si>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</si>
  <si>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</si>
  <si>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</si>
  <si>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</si>
  <si>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</si>
  <si>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</si>
  <si>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</si>
  <si>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</si>
  <si>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</si>
  <si>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</si>
  <si>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</si>
  <si>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</si>
  <si>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</si>
  <si>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</si>
  <si>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</si>
  <si>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</si>
  <si>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</si>
  <si>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</si>
  <si>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</si>
  <si>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</si>
  <si>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</si>
  <si>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</si>
  <si>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</si>
  <si>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</si>
  <si>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</si>
  <si>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</si>
  <si>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</si>
  <si>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</si>
  <si>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</si>
  <si>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</si>
  <si>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</si>
  <si>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</si>
  <si>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</si>
  <si>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</si>
  <si>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</si>
  <si>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</si>
  <si>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</si>
  <si>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</si>
  <si>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</si>
  <si>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</si>
  <si>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</si>
  <si>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</si>
  <si>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</si>
  <si>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</si>
  <si>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</si>
  <si>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</si>
  <si>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</si>
  <si>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</si>
  <si>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</si>
  <si>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</si>
  <si>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</si>
  <si>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</si>
  <si>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</si>
  <si>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</si>
  <si>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</si>
  <si>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</si>
  <si>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</si>
  <si>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</si>
  <si>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</si>
  <si>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</si>
  <si>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</si>
  <si>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</si>
  <si>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</si>
  <si>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</si>
  <si>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</si>
  <si>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</si>
  <si>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</si>
  <si>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</si>
  <si>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</si>
  <si>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</si>
  <si>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</si>
  <si>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</si>
  <si>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</si>
  <si>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</si>
  <si>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</si>
  <si>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</si>
  <si>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</si>
  <si>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</si>
  <si>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</si>
  <si>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</si>
  <si>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</si>
  <si>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</si>
  <si>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</si>
  <si>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</si>
  <si>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</si>
  <si>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</si>
  <si>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</si>
  <si>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</si>
  <si>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</si>
  <si>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</si>
  <si>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</si>
  <si>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</si>
  <si>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</si>
  <si>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</si>
  <si>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</si>
  <si>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</si>
  <si>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</si>
  <si>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</si>
  <si>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</si>
  <si>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</si>
  <si>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</si>
  <si>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</si>
  <si>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</si>
  <si>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</si>
  <si>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</si>
  <si>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</si>
  <si>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</si>
  <si>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</si>
  <si>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</si>
  <si>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</si>
  <si>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</si>
  <si>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</si>
  <si>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</si>
  <si>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</si>
  <si>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</si>
  <si>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</si>
  <si>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</si>
  <si>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</si>
  <si>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</si>
  <si>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</si>
  <si>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</si>
  <si>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</si>
  <si>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</si>
  <si>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</si>
  <si>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</si>
  <si>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</si>
  <si>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</si>
  <si>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</si>
  <si>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</si>
  <si>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</si>
  <si>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</si>
  <si>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</si>
  <si>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</si>
  <si>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</si>
  <si>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</si>
  <si>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</si>
  <si>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</si>
  <si>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</si>
  <si>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</si>
  <si>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</si>
  <si>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</si>
  <si>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</si>
  <si>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</si>
  <si>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</si>
  <si>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</si>
  <si>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</si>
  <si>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</si>
  <si>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</si>
  <si>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</si>
  <si>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</si>
  <si>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</si>
  <si>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</si>
  <si>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</si>
  <si>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</si>
  <si>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</si>
  <si>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</si>
  <si>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</si>
  <si>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</si>
  <si>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</si>
  <si>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</si>
  <si>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</si>
  <si>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</si>
  <si>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</si>
  <si>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</si>
  <si>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</si>
  <si>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</si>
  <si>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</si>
  <si>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</si>
  <si>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</si>
  <si>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</si>
  <si>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</si>
  <si>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</si>
  <si>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</si>
  <si>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</si>
  <si>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</si>
  <si>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</si>
  <si>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</si>
  <si>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</si>
  <si>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</si>
  <si>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</si>
  <si>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</si>
  <si>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</si>
  <si>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</si>
  <si>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</si>
  <si>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</si>
  <si>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</si>
  <si>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</si>
  <si>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</si>
  <si>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</si>
  <si>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</si>
  <si>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</si>
  <si>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</si>
  <si>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</si>
  <si>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</si>
  <si>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</si>
  <si>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</si>
  <si>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</si>
  <si>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</si>
  <si>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</si>
  <si>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</si>
  <si>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</si>
  <si>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</si>
  <si>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</si>
  <si>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</si>
  <si>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</si>
  <si>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</si>
  <si>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</si>
  <si>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</si>
  <si>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</si>
  <si>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</si>
  <si>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</si>
  <si>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</si>
  <si>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</si>
  <si>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</si>
  <si>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</si>
  <si>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</si>
  <si>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</si>
  <si>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</si>
  <si>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</si>
  <si>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</si>
  <si>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</si>
  <si>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</si>
  <si>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</si>
  <si>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</si>
  <si>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</si>
  <si>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</si>
  <si>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</si>
  <si>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</si>
  <si>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</si>
  <si>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</si>
  <si>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</si>
  <si>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</si>
  <si>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</si>
  <si>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</si>
  <si>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</si>
  <si>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</si>
  <si>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</si>
  <si>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</si>
  <si>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</si>
  <si>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</si>
  <si>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</si>
  <si>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</si>
  <si>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</si>
  <si>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</si>
  <si>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</si>
  <si>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</si>
  <si>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</si>
  <si>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</si>
  <si>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</si>
  <si>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</si>
  <si>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</si>
  <si>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</si>
  <si>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</si>
  <si>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</si>
  <si>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</si>
  <si>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</si>
  <si>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</si>
  <si>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</si>
  <si>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</si>
  <si>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</si>
  <si>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</si>
  <si>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</si>
  <si>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</si>
  <si>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</si>
  <si>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</si>
  <si>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</si>
  <si>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</si>
  <si>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</si>
  <si>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</si>
  <si>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</si>
  <si>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</si>
  <si>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</si>
  <si>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</si>
  <si>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</si>
  <si>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</si>
  <si>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</si>
  <si>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</si>
  <si>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</si>
  <si>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</si>
  <si>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</si>
  <si>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</si>
  <si>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</si>
  <si>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</si>
  <si>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</si>
  <si>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</si>
  <si>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</si>
  <si>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</si>
  <si>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</si>
  <si>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</si>
  <si>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</si>
  <si>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</si>
  <si>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</si>
  <si>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</si>
  <si>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</si>
  <si>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</si>
  <si>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</si>
  <si>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</si>
  <si>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</si>
  <si>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</si>
  <si>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</si>
  <si>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</si>
  <si>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</si>
  <si>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</si>
  <si>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</si>
  <si>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</si>
  <si>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</si>
  <si>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</si>
  <si>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</si>
  <si>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</si>
  <si>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</si>
  <si>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</si>
  <si>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</si>
  <si>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</si>
  <si>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</si>
  <si>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</si>
  <si>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</si>
  <si>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</si>
  <si>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</si>
  <si>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</si>
  <si>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</si>
  <si>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</si>
  <si>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</si>
  <si>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</si>
  <si>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</si>
  <si>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</si>
  <si>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</si>
  <si>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</si>
  <si>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</si>
  <si>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</si>
  <si>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</si>
  <si>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</si>
  <si>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</si>
  <si>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</si>
  <si>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</si>
  <si>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</si>
  <si>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</si>
  <si>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</si>
  <si>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</si>
  <si>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</si>
  <si>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</si>
  <si>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</si>
  <si>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</si>
  <si>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</si>
  <si>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</si>
  <si>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</si>
  <si>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</si>
  <si>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</si>
  <si>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</si>
  <si>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</si>
  <si>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</si>
  <si>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</si>
  <si>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</si>
  <si>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</si>
  <si>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</si>
  <si>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</si>
  <si>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</si>
  <si>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</si>
  <si>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</si>
  <si>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</si>
  <si>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</si>
  <si>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</si>
  <si>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</si>
  <si>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</si>
  <si>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</si>
  <si>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</si>
  <si>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</si>
  <si>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</si>
  <si>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</si>
  <si>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</si>
  <si>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</si>
  <si>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</si>
  <si>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</si>
  <si>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</si>
  <si>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</si>
  <si>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</si>
  <si>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</si>
  <si>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</si>
  <si>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</si>
  <si>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</si>
  <si>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</si>
  <si>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</si>
  <si>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</si>
  <si>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</si>
  <si>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</si>
  <si>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</si>
  <si>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</si>
  <si>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</si>
  <si>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</si>
  <si>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</si>
  <si>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</si>
  <si>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</si>
  <si>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</si>
  <si>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</si>
  <si>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</si>
  <si>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</si>
  <si>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</si>
  <si>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</si>
  <si>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</si>
  <si>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</si>
  <si>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</si>
  <si>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</si>
  <si>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</si>
  <si>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</si>
  <si>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</si>
  <si>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</si>
  <si>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</si>
  <si>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</si>
  <si>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</si>
  <si>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</si>
  <si>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</si>
  <si>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</si>
  <si>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</si>
  <si>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</si>
  <si>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</si>
  <si>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</si>
  <si>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</si>
  <si>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</si>
  <si>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</si>
  <si>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</si>
  <si>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</si>
  <si>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</si>
  <si>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</si>
  <si>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</si>
  <si>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</si>
  <si>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</si>
  <si>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</si>
  <si>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</si>
  <si>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</si>
  <si>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</si>
  <si>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</si>
  <si>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</si>
  <si>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</si>
  <si>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</si>
  <si>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</si>
  <si>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</si>
  <si>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</si>
  <si>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</si>
  <si>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</si>
  <si>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</si>
  <si>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</si>
  <si>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</si>
  <si>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</si>
  <si>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</si>
  <si>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</si>
  <si>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</si>
  <si>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</si>
  <si>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</si>
  <si>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</si>
  <si>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</si>
  <si>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</si>
  <si>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</si>
  <si>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</si>
  <si>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</si>
  <si>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</si>
  <si>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</si>
  <si>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</si>
  <si>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</si>
  <si>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</si>
  <si>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</si>
  <si>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</si>
  <si>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</si>
  <si>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</si>
  <si>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</si>
  <si>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</si>
  <si>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</si>
  <si>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</si>
  <si>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</si>
  <si>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</si>
  <si>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</si>
  <si>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</si>
  <si>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</si>
  <si>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</si>
  <si>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</si>
  <si>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</si>
  <si>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</si>
  <si>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</si>
  <si>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</si>
  <si>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</si>
  <si>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</si>
  <si>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</si>
  <si>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</si>
  <si>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</si>
  <si>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</si>
  <si>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</si>
  <si>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</si>
  <si>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</si>
  <si>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</si>
  <si>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</si>
  <si>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</si>
  <si>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</si>
  <si>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</si>
  <si>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</si>
  <si>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</si>
  <si>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</si>
  <si>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</si>
  <si>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</si>
  <si>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</si>
  <si>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</si>
  <si>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</si>
  <si>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</si>
  <si>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</si>
  <si>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</si>
  <si>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</si>
  <si>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</si>
  <si>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</si>
  <si>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</si>
  <si>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</si>
  <si>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</si>
  <si>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</si>
  <si>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</si>
  <si>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</si>
  <si>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</si>
  <si>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</si>
  <si>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</si>
  <si>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</si>
  <si>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</si>
  <si>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</si>
  <si>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</si>
  <si>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</si>
  <si>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</si>
  <si>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</si>
  <si>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</si>
  <si>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</si>
  <si>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</si>
  <si>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</si>
  <si>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</si>
  <si>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</si>
  <si>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</si>
  <si>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</si>
  <si>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</si>
  <si>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</si>
  <si>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</si>
  <si>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</si>
  <si>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</si>
  <si>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</si>
  <si>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</si>
  <si>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</si>
  <si>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</si>
  <si>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</si>
  <si>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</si>
  <si>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</si>
  <si>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</si>
  <si>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</si>
  <si>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</si>
  <si>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</si>
  <si>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</si>
  <si>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</si>
  <si>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</si>
  <si>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</si>
  <si>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</si>
  <si>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</si>
  <si>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</si>
  <si>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</si>
  <si>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</si>
  <si>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</si>
  <si>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</si>
  <si>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</si>
  <si>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</si>
  <si>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</si>
  <si>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</si>
  <si>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</si>
  <si>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</si>
  <si>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</si>
  <si>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</si>
  <si>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</si>
  <si>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</si>
  <si>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</si>
  <si>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</si>
  <si>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</si>
  <si>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</si>
  <si>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</si>
  <si>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</si>
  <si>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</si>
  <si>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</si>
  <si>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</si>
  <si>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</si>
  <si>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</si>
  <si>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</si>
  <si>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</si>
  <si>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</si>
  <si>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</si>
  <si>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</si>
  <si>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</si>
  <si>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</si>
  <si>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</si>
  <si>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</si>
  <si>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</si>
  <si>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</si>
  <si>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</si>
  <si>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</si>
  <si>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</si>
  <si>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</si>
  <si>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</si>
  <si>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</si>
  <si>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</si>
  <si>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</si>
  <si>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</si>
  <si>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</si>
  <si>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</si>
  <si>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</si>
  <si>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</si>
  <si>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</si>
  <si>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</si>
  <si>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</si>
  <si>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</si>
  <si>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</si>
  <si>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</si>
  <si>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</si>
  <si>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</si>
  <si>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</si>
  <si>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</si>
  <si>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</si>
  <si>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</si>
  <si>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</si>
  <si>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</si>
  <si>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</si>
  <si>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</si>
  <si>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</si>
  <si>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</si>
  <si>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</si>
  <si>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</si>
  <si>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</si>
  <si>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</si>
  <si>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</si>
  <si>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</si>
  <si>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</si>
  <si>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</si>
  <si>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</si>
  <si>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</si>
  <si>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</si>
  <si>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</si>
  <si>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</si>
  <si>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</si>
  <si>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</si>
  <si>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</si>
  <si>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</si>
  <si>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</si>
  <si>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</si>
  <si>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</si>
  <si>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</si>
  <si>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</si>
  <si>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</si>
  <si>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</si>
  <si>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</si>
  <si>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</si>
  <si>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</si>
  <si>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</si>
  <si>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</si>
  <si>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</si>
  <si>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</si>
  <si>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</si>
  <si>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</si>
  <si>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</si>
  <si>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</si>
  <si>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</si>
  <si>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</si>
  <si>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</si>
  <si>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</si>
  <si>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</si>
  <si>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</si>
  <si>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</si>
  <si>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</si>
  <si>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</si>
  <si>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</si>
  <si>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</si>
  <si>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</si>
  <si>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</si>
  <si>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</si>
  <si>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</si>
  <si>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</si>
  <si>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</si>
  <si>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</si>
  <si>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</si>
  <si>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</si>
  <si>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</si>
  <si>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</si>
  <si>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</si>
  <si>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</si>
  <si>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</si>
  <si>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</si>
  <si>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</si>
  <si>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</si>
  <si>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</si>
  <si>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</si>
  <si>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</si>
  <si>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</si>
  <si>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</si>
  <si>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</si>
  <si>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</si>
  <si>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</si>
  <si>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</si>
  <si>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</si>
  <si>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</si>
  <si>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</si>
  <si>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</si>
  <si>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</si>
  <si>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</si>
  <si>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</si>
  <si>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</si>
  <si>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</si>
  <si>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</si>
  <si>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</si>
  <si>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</si>
  <si>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</si>
  <si>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</si>
  <si>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</si>
  <si>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</si>
  <si>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</si>
  <si>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</si>
  <si>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</si>
  <si>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</si>
  <si>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</si>
  <si>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</si>
  <si>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</si>
  <si>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</si>
  <si>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</si>
  <si>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</si>
  <si>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</si>
  <si>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</si>
  <si>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</si>
  <si>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</si>
  <si>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</si>
  <si>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</si>
  <si>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</si>
  <si>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</si>
  <si>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</si>
  <si>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</si>
  <si>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</si>
  <si>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</si>
  <si>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</si>
  <si>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</si>
  <si>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</si>
  <si>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</si>
  <si>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</si>
  <si>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</si>
  <si>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</si>
  <si>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</si>
  <si>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</si>
  <si>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</si>
  <si>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</si>
  <si>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</si>
  <si>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</si>
  <si>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</si>
  <si>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</si>
  <si>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</si>
  <si>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</si>
  <si>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</si>
  <si>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</si>
  <si>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</si>
  <si>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</si>
  <si>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</si>
  <si>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</si>
  <si>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</si>
  <si>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</si>
  <si>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</si>
  <si>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</si>
  <si>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</si>
  <si>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</si>
  <si>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</si>
  <si>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</si>
  <si>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</si>
  <si>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</si>
  <si>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</si>
  <si>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</si>
  <si>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</si>
  <si>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</si>
  <si>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</si>
  <si>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</si>
  <si>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</si>
  <si>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</si>
  <si>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</si>
  <si>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</si>
  <si>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</si>
  <si>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</si>
  <si>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</si>
  <si>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</si>
  <si>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</si>
  <si>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</si>
  <si>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</si>
  <si>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</si>
  <si>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</si>
  <si>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</si>
  <si>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</si>
  <si>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</si>
  <si>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</si>
  <si>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</si>
  <si>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</si>
  <si>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</si>
  <si>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</si>
  <si>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</si>
  <si>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</si>
  <si>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</si>
  <si>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</si>
  <si>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</si>
  <si>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</si>
  <si>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</si>
  <si>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</si>
  <si>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</si>
  <si>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</si>
  <si>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</si>
  <si>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</si>
  <si>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</si>
  <si>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</si>
  <si>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</si>
  <si>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</si>
  <si>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</si>
  <si>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</si>
  <si>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</si>
  <si>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</si>
  <si>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</si>
  <si>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</si>
  <si>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</si>
  <si>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</si>
  <si>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</si>
  <si>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</si>
  <si>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</si>
  <si>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</si>
  <si>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</si>
  <si>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</si>
  <si>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</si>
  <si>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</si>
  <si>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</si>
  <si>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</si>
  <si>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</si>
  <si>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</si>
  <si>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</si>
  <si>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</si>
  <si>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</si>
  <si>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</si>
  <si>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</si>
  <si>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</si>
  <si>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</si>
  <si>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</si>
  <si>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</si>
  <si>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</si>
  <si>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</si>
  <si>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</si>
  <si>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</si>
  <si>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</si>
  <si>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</si>
  <si>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</si>
  <si>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</si>
  <si>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</si>
  <si>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</si>
  <si>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</si>
  <si>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</si>
  <si>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</si>
  <si>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</si>
  <si>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</si>
  <si>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</si>
  <si>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</si>
  <si>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</si>
  <si>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</si>
  <si>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</si>
  <si>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</si>
  <si>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</si>
  <si>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</si>
  <si>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</si>
  <si>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</si>
  <si>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</si>
  <si>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</si>
  <si>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</si>
  <si>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</si>
  <si>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</si>
  <si>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</si>
  <si>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</si>
  <si>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</si>
  <si>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</si>
  <si>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</si>
  <si>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</si>
  <si>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</si>
  <si>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</si>
  <si>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</si>
  <si>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</si>
  <si>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</si>
  <si>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</si>
  <si>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</si>
  <si>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</si>
  <si>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</si>
  <si>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</si>
  <si>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</si>
  <si>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</si>
  <si>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</si>
  <si>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</si>
  <si>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</si>
  <si>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</si>
  <si>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</si>
  <si>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</si>
  <si>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</si>
  <si>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</si>
  <si>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</si>
  <si>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</si>
  <si>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</si>
  <si>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</si>
  <si>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</si>
  <si>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</si>
  <si>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</si>
  <si>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</si>
  <si>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</si>
  <si>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</si>
  <si>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</si>
  <si>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</si>
  <si>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</si>
  <si>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</si>
  <si>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</si>
  <si>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</si>
  <si>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</si>
  <si>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</si>
  <si>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</si>
  <si>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</si>
  <si>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</si>
  <si>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</si>
  <si>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</si>
  <si>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</si>
  <si>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</si>
  <si>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</si>
  <si>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</si>
  <si>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</si>
  <si>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</si>
  <si>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</si>
  <si>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</si>
  <si>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</si>
  <si>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</si>
  <si>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</si>
  <si>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</si>
  <si>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</si>
  <si>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</si>
  <si>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</si>
  <si>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</si>
  <si>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</si>
  <si>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</si>
  <si>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</si>
  <si>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</si>
  <si>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</si>
  <si>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</si>
  <si>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</si>
  <si>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</si>
  <si>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</si>
  <si>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</si>
  <si>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</si>
  <si>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</si>
  <si>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</si>
  <si>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</si>
  <si>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</si>
  <si>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</si>
  <si>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</si>
  <si>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</si>
  <si>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</si>
  <si>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</si>
  <si>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</si>
  <si>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</si>
  <si>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</si>
  <si>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</si>
  <si>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</si>
  <si>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</si>
  <si>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</si>
  <si>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</si>
  <si>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</si>
  <si>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</si>
  <si>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</si>
  <si>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</si>
  <si>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</si>
  <si>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</si>
  <si>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</si>
  <si>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</si>
  <si>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</si>
  <si>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</si>
  <si>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</si>
  <si>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</si>
  <si>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</si>
  <si>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</si>
  <si>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</si>
  <si>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</si>
  <si>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</si>
  <si>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</si>
  <si>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</si>
  <si>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</si>
  <si>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</si>
  <si>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</si>
  <si>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</si>
  <si>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</si>
  <si>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</si>
  <si>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</si>
  <si>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</si>
  <si>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</si>
  <si>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</si>
  <si>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</si>
  <si>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</si>
  <si>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</si>
  <si>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</si>
  <si>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</si>
  <si>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</si>
  <si>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</si>
  <si>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</si>
  <si>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</si>
  <si>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</si>
  <si>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</si>
  <si>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</si>
  <si>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</si>
  <si>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</si>
  <si>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</si>
  <si>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</si>
  <si>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</si>
  <si>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</si>
  <si>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</si>
  <si>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</si>
  <si>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</si>
  <si>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</si>
  <si>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</si>
  <si>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</si>
  <si>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</si>
  <si>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</si>
  <si>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</si>
  <si>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</si>
  <si>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</si>
  <si>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</si>
  <si>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</si>
  <si>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</si>
  <si>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</si>
  <si>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</si>
  <si>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</si>
  <si>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</si>
  <si>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</si>
  <si>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</si>
  <si>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</si>
  <si>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</si>
  <si>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</si>
  <si>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</si>
  <si>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</si>
  <si>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</si>
  <si>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</si>
  <si>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</si>
  <si>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</si>
  <si>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</si>
  <si>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</si>
  <si>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</si>
  <si>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</si>
  <si>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</si>
  <si>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</si>
  <si>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</si>
  <si>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</si>
  <si>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</si>
  <si>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</si>
  <si>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</si>
  <si>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</si>
  <si>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</si>
  <si>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</si>
  <si>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</si>
  <si>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</si>
  <si>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</si>
  <si>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</si>
  <si>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</si>
  <si>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</si>
  <si>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</si>
  <si>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</si>
  <si>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</si>
  <si>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</si>
  <si>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</si>
  <si>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</si>
  <si>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</si>
  <si>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</si>
  <si>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</si>
  <si>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</si>
  <si>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</si>
  <si>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</si>
  <si>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</si>
  <si>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</si>
  <si>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</si>
  <si>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</si>
  <si>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</si>
  <si>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</si>
  <si>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</si>
  <si>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</si>
  <si>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</si>
  <si>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</si>
  <si>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</si>
  <si>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</si>
  <si>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</si>
  <si>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</si>
  <si>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</si>
  <si>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</si>
  <si>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</si>
  <si>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</si>
  <si>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</si>
  <si>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</si>
  <si>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</si>
  <si>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</si>
  <si>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</si>
  <si>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</si>
  <si>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</si>
  <si>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</si>
  <si>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</si>
  <si>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</si>
  <si>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</si>
  <si>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</si>
  <si>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</si>
  <si>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</si>
  <si>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</si>
  <si>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</si>
  <si>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</si>
  <si>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</si>
  <si>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</si>
  <si>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</si>
  <si>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</si>
  <si>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</si>
  <si>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</si>
  <si>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</si>
  <si>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</si>
  <si>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</si>
  <si>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</si>
  <si>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</si>
  <si>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</si>
  <si>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</si>
  <si>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</si>
  <si>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</si>
  <si>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</si>
  <si>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</si>
  <si>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</si>
  <si>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</si>
  <si>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</si>
  <si>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</si>
  <si>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</si>
  <si>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</si>
  <si>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</si>
  <si>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</si>
  <si>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</si>
  <si>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</si>
  <si>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</si>
  <si>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</si>
  <si>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</si>
  <si>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</si>
  <si>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</si>
  <si>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</si>
  <si>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</si>
  <si>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</si>
  <si>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</si>
  <si>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</si>
  <si>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</si>
  <si>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</si>
  <si>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</si>
  <si>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</si>
  <si>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</si>
  <si>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</si>
  <si>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</si>
  <si>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</si>
  <si>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</si>
  <si>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</si>
  <si>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</si>
  <si>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</si>
  <si>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</si>
  <si>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</si>
  <si>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</si>
  <si>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</si>
  <si>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</si>
  <si>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</si>
  <si>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</si>
  <si>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</si>
  <si>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</si>
  <si>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</si>
  <si>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</si>
  <si>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</si>
  <si>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</si>
  <si>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</si>
  <si>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</si>
  <si>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</si>
  <si>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</si>
  <si>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</si>
  <si>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</si>
  <si>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</si>
  <si>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</si>
  <si>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</si>
  <si>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</si>
  <si>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</si>
  <si>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</si>
  <si>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</si>
  <si>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</si>
  <si>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</si>
  <si>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</si>
  <si>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</si>
  <si>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</si>
  <si>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</si>
  <si>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</si>
  <si>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</si>
  <si>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</si>
  <si>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</si>
  <si>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</si>
  <si>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</si>
  <si>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</si>
  <si>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</si>
  <si>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</si>
  <si>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</si>
  <si>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</si>
  <si>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</si>
  <si>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</si>
  <si>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</si>
  <si>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</si>
  <si>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</si>
  <si>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</si>
  <si>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</si>
  <si>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</si>
  <si>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</si>
  <si>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</si>
  <si>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</si>
  <si>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</si>
  <si>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</si>
  <si>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</si>
  <si>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</si>
  <si>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</si>
  <si>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</si>
  <si>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</si>
  <si>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</si>
  <si>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</si>
  <si>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</si>
  <si>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</si>
  <si>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</si>
  <si>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</si>
  <si>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</si>
  <si>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</si>
  <si>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</si>
  <si>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</si>
  <si>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</si>
  <si>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</si>
  <si>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</si>
  <si>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</si>
  <si>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</si>
  <si>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</si>
  <si>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</si>
  <si>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</si>
  <si>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</si>
  <si>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</si>
  <si>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</si>
  <si>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</si>
  <si>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</si>
  <si>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</si>
  <si>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</si>
  <si>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</si>
  <si>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</si>
  <si>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</si>
  <si>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</si>
  <si>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</si>
  <si>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</si>
  <si>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</si>
  <si>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</si>
  <si>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</si>
  <si>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</si>
  <si>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</si>
  <si>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</si>
  <si>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</si>
  <si>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</si>
  <si>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</si>
  <si>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</si>
  <si>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</si>
  <si>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</si>
  <si>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</si>
  <si>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</si>
  <si>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</si>
  <si>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</si>
  <si>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</si>
  <si>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</si>
  <si>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</si>
  <si>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</si>
  <si>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</si>
  <si>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</si>
  <si>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</si>
  <si>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</si>
  <si>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</si>
  <si>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</si>
  <si>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</si>
  <si>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</si>
  <si>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</si>
  <si>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</si>
  <si>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</si>
  <si>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</si>
  <si>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</si>
  <si>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</si>
  <si>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</si>
  <si>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</si>
  <si>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</si>
  <si>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</si>
  <si>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</si>
  <si>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</si>
  <si>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</si>
  <si>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</si>
  <si>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</si>
  <si>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</si>
  <si>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</si>
  <si>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</si>
  <si>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</si>
  <si>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</si>
  <si>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</si>
  <si>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</si>
  <si>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</si>
  <si>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</si>
  <si>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</si>
  <si>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</si>
  <si>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</si>
  <si>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</si>
  <si>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</si>
  <si>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</si>
  <si>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</si>
  <si>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</si>
  <si>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</si>
  <si>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</si>
  <si>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</si>
  <si>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</si>
  <si>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</si>
  <si>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</si>
  <si>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</si>
  <si>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</si>
  <si>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</si>
  <si>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</si>
  <si>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</si>
  <si>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</si>
  <si>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</si>
  <si>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</si>
  <si>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</si>
  <si>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</si>
  <si>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</si>
  <si>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</si>
  <si>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</si>
  <si>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</si>
  <si>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</si>
  <si>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</si>
  <si>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</si>
  <si>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</si>
  <si>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</si>
  <si>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</si>
  <si>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</si>
  <si>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</si>
  <si>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</si>
  <si>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</si>
  <si>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</si>
  <si>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</si>
  <si>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</si>
  <si>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</si>
  <si>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</si>
  <si>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</si>
  <si>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</si>
  <si>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</si>
  <si>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</si>
  <si>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</si>
  <si>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</si>
  <si>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</si>
  <si>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</si>
  <si>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</si>
  <si>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</si>
  <si>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</si>
  <si>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</si>
  <si>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</si>
  <si>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</si>
  <si>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</si>
  <si>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</si>
  <si>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</si>
  <si>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</si>
  <si>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</si>
  <si>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</si>
  <si>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</si>
  <si>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</si>
  <si>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</si>
  <si>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</si>
  <si>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</si>
  <si>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</si>
  <si>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</si>
  <si>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</si>
  <si>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</si>
  <si>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</si>
  <si>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</si>
  <si>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</si>
  <si>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</si>
  <si>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</si>
  <si>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</si>
  <si>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</si>
  <si>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</si>
  <si>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</si>
  <si>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</si>
  <si>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</si>
  <si>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</si>
  <si>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</si>
  <si>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</si>
  <si>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</si>
  <si>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</si>
  <si>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</si>
  <si>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</si>
  <si>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</si>
  <si>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</si>
  <si>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</si>
  <si>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</si>
  <si>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</si>
  <si>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</si>
  <si>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</si>
  <si>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</si>
  <si>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</si>
  <si>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</si>
  <si>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</si>
  <si>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</si>
  <si>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</si>
  <si>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</si>
  <si>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</si>
  <si>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</si>
  <si>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</si>
  <si>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</si>
  <si>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</si>
  <si>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</si>
  <si>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</si>
  <si>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</si>
  <si>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</si>
  <si>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</si>
  <si>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</si>
  <si>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</si>
  <si>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</si>
  <si>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</si>
  <si>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</si>
  <si>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</si>
  <si>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</si>
  <si>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</si>
  <si>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</si>
  <si>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</si>
  <si>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</si>
  <si>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</si>
  <si>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</si>
  <si>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</si>
  <si>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</si>
  <si>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</si>
  <si>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</si>
  <si>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</si>
  <si>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</si>
  <si>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</si>
  <si>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</si>
  <si>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</si>
  <si>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</si>
  <si>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</si>
  <si>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</si>
  <si>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</si>
  <si>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</si>
  <si>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</si>
  <si>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</si>
  <si>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</si>
  <si>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</si>
  <si>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</si>
  <si>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</si>
  <si>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</si>
  <si>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</si>
  <si>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</si>
  <si>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</si>
  <si>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</si>
  <si>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</si>
  <si>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</si>
  <si>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</si>
  <si>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</si>
  <si>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</si>
  <si>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</si>
  <si>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</si>
  <si>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</si>
  <si>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</si>
  <si>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</si>
  <si>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</si>
  <si>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</si>
  <si>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</si>
  <si>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</si>
  <si>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</si>
  <si>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</si>
  <si>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</si>
  <si>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</si>
  <si>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</si>
  <si>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</si>
  <si>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</si>
  <si>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</si>
  <si>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</si>
  <si>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</si>
  <si>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</si>
  <si>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</si>
  <si>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</si>
  <si>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</si>
  <si>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</si>
  <si>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</si>
  <si>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</si>
  <si>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</si>
  <si>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</si>
  <si>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</si>
  <si>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</si>
  <si>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</si>
  <si>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</si>
  <si>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</si>
  <si>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</si>
  <si>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</si>
  <si>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</si>
  <si>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</si>
  <si>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</si>
  <si>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</si>
  <si>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</si>
  <si>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</si>
  <si>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</si>
  <si>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</si>
  <si>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</si>
  <si>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</si>
  <si>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</si>
  <si>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</si>
  <si>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</si>
  <si>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</si>
  <si>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</si>
  <si>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</si>
  <si>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</si>
  <si>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</si>
  <si>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</si>
  <si>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</si>
  <si>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</si>
  <si>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</si>
  <si>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</si>
  <si>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</si>
  <si>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</si>
  <si>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</si>
  <si>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</si>
  <si>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</si>
  <si>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</si>
  <si>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</si>
  <si>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</si>
  <si>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</si>
  <si>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</si>
  <si>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</si>
  <si>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</si>
  <si>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</si>
  <si>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</si>
  <si>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</si>
  <si>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</si>
  <si>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</si>
  <si>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</si>
  <si>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</si>
  <si>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</si>
  <si>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</si>
  <si>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</si>
  <si>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</si>
  <si>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</si>
  <si>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</si>
  <si>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</si>
  <si>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</si>
  <si>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</si>
  <si>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</si>
  <si>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</si>
  <si>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</si>
  <si>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</si>
  <si>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</si>
  <si>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</si>
  <si>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</si>
  <si>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</si>
  <si>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</si>
  <si>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</si>
  <si>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</si>
  <si>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</si>
  <si>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</si>
  <si>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</si>
  <si>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</si>
  <si>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</si>
  <si>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</si>
  <si>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</si>
  <si>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</si>
  <si>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</si>
  <si>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</si>
  <si>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</si>
  <si>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</si>
  <si>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</si>
  <si>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</si>
  <si>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</si>
  <si>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</si>
  <si>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</si>
  <si>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</si>
  <si>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</si>
  <si>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</si>
  <si>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</si>
  <si>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</si>
  <si>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</si>
  <si>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</si>
  <si>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</si>
  <si>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</si>
  <si>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</si>
  <si>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</si>
  <si>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</si>
  <si>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</si>
  <si>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</si>
  <si>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</si>
  <si>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</si>
  <si>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</si>
  <si>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</si>
  <si>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</si>
  <si>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</si>
  <si>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</si>
  <si>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</si>
  <si>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</si>
  <si>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</si>
  <si>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</si>
  <si>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</si>
  <si>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</si>
  <si>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</si>
  <si>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</si>
  <si>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</si>
  <si>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</si>
  <si>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</si>
  <si>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</si>
  <si>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</si>
  <si>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</si>
  <si>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</si>
  <si>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</si>
  <si>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</si>
  <si>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</si>
  <si>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</si>
  <si>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</si>
  <si>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</si>
  <si>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</si>
  <si>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</si>
  <si>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</si>
  <si>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</si>
  <si>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</si>
  <si>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</si>
  <si>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</si>
  <si>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</si>
  <si>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</si>
  <si>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</si>
  <si>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</si>
  <si>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</si>
  <si>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</si>
  <si>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</si>
  <si>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</si>
  <si>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</si>
  <si>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</si>
  <si>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</si>
  <si>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</si>
  <si>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</si>
  <si>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</si>
  <si>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</si>
  <si>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</si>
  <si>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</si>
  <si>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</si>
  <si>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</si>
  <si>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</si>
  <si>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</si>
  <si>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</si>
  <si>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</si>
  <si>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</si>
  <si>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</si>
  <si>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</si>
  <si>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</si>
  <si>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</si>
  <si>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</si>
  <si>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</si>
  <si>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</si>
  <si>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</si>
  <si>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</si>
  <si>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</si>
  <si>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</si>
  <si>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</si>
  <si>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</si>
  <si>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</si>
  <si>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</si>
  <si>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</si>
  <si>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</si>
  <si>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</si>
  <si>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</si>
  <si>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</si>
  <si>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</si>
  <si>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</si>
  <si>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</si>
  <si>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</si>
  <si>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</si>
  <si>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</si>
  <si>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</si>
  <si>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</si>
  <si>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</si>
  <si>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</si>
  <si>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</si>
  <si>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</si>
  <si>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</si>
  <si>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</si>
  <si>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</si>
  <si>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</si>
  <si>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</si>
  <si>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</si>
  <si>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</si>
  <si>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</si>
  <si>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</si>
  <si>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</si>
  <si>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</si>
  <si>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</si>
  <si>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</si>
  <si>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</si>
  <si>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</si>
  <si>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</si>
  <si>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</si>
  <si>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</si>
  <si>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</si>
  <si>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</si>
  <si>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</si>
  <si>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</si>
  <si>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</si>
  <si>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</si>
  <si>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</si>
  <si>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</si>
  <si>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</si>
  <si>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</si>
  <si>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</si>
  <si>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</si>
  <si>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</si>
  <si>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</si>
  <si>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</si>
  <si>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</si>
  <si>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</si>
  <si>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</si>
  <si>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</si>
  <si>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</si>
  <si>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</si>
  <si>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</si>
  <si>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</si>
  <si>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</si>
  <si>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</si>
  <si>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</si>
  <si>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</si>
  <si>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</si>
  <si>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</si>
  <si>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</si>
  <si>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</si>
  <si>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</si>
  <si>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</si>
  <si>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</si>
  <si>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</si>
  <si>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</si>
  <si>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</si>
  <si>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</si>
  <si>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</si>
  <si>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</si>
  <si>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</si>
  <si>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</si>
  <si>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</si>
  <si>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</si>
  <si>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</si>
  <si>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</si>
  <si>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</si>
  <si>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</si>
  <si>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</si>
  <si>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</si>
  <si>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</si>
  <si>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</si>
  <si>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</si>
  <si>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</si>
  <si>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</si>
  <si>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</si>
  <si>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</si>
  <si>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</si>
  <si>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</si>
  <si>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</si>
  <si>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</si>
  <si>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</si>
  <si>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</si>
  <si>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</si>
  <si>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</si>
  <si>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</si>
  <si>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</si>
  <si>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</si>
  <si>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</si>
  <si>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</si>
  <si>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</si>
  <si>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</si>
  <si>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</si>
  <si>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</si>
  <si>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</si>
  <si>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</si>
  <si>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</si>
  <si>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</si>
  <si>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</si>
  <si>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</si>
  <si>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</si>
  <si>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</si>
  <si>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</si>
  <si>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</si>
  <si>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</si>
  <si>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</si>
  <si>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</si>
  <si>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</si>
  <si>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</si>
  <si>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</si>
  <si>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</si>
  <si>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</si>
  <si>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</si>
  <si>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</si>
  <si>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</si>
  <si>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</si>
  <si>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</si>
  <si>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</si>
  <si>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</si>
  <si>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</si>
  <si>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</si>
  <si>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</si>
  <si>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</si>
  <si>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</si>
  <si>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</si>
  <si>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</si>
  <si>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</si>
  <si>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</si>
  <si>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</si>
  <si>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</si>
  <si>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</si>
  <si>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</si>
  <si>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</si>
  <si>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</si>
  <si>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</si>
  <si>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</si>
  <si>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</si>
  <si>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</si>
  <si>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</si>
  <si>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</si>
  <si>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</si>
  <si>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</si>
  <si>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</si>
  <si>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</si>
  <si>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</si>
  <si>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</si>
  <si>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</si>
  <si>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</si>
  <si>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</si>
  <si>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</si>
  <si>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</si>
  <si>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</si>
  <si>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</si>
  <si>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</si>
  <si>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</si>
  <si>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</si>
  <si>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</si>
  <si>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</si>
  <si>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</si>
  <si>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</si>
  <si>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</si>
  <si>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</si>
  <si>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</si>
  <si>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</si>
  <si>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</si>
  <si>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</si>
  <si>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</si>
  <si>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</si>
  <si>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</si>
  <si>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</si>
  <si>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</si>
  <si>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</si>
  <si>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</si>
  <si>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</si>
  <si>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</si>
  <si>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</si>
  <si>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</si>
  <si>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</si>
  <si>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</si>
  <si>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</si>
  <si>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</si>
  <si>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</si>
  <si>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</si>
  <si>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</si>
  <si>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</si>
  <si>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</si>
  <si>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</si>
  <si>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</si>
  <si>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</si>
  <si>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</si>
  <si>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</si>
  <si>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</si>
  <si>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</si>
  <si>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</si>
  <si>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</si>
  <si>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</si>
  <si>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</si>
  <si>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</si>
  <si>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</si>
  <si>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</si>
  <si>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</si>
  <si>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</si>
  <si>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</si>
  <si>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</si>
  <si>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</si>
  <si>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</si>
  <si>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</si>
  <si>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</si>
  <si>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</si>
  <si>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</si>
  <si>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</si>
  <si>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</si>
  <si>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</si>
  <si>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</si>
  <si>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</si>
  <si>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</si>
  <si>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</si>
  <si>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</si>
  <si>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</si>
  <si>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</si>
  <si>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</si>
  <si>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</si>
  <si>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</si>
  <si>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</si>
  <si>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</si>
  <si>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</si>
  <si>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</si>
  <si>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</si>
  <si>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</si>
  <si>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</si>
  <si>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</si>
  <si>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</si>
  <si>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</si>
  <si>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</si>
  <si>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</si>
  <si>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</si>
  <si>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</si>
  <si>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</si>
  <si>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</si>
  <si>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</si>
  <si>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</si>
  <si>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</si>
  <si>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</si>
  <si>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</si>
  <si>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</si>
  <si>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</si>
  <si>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</si>
  <si>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</si>
  <si>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</si>
  <si>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</si>
  <si>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</si>
  <si>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</si>
  <si>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</si>
  <si>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</si>
  <si>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</si>
  <si>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</si>
  <si>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</si>
  <si>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</si>
  <si>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</si>
  <si>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</si>
  <si>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</si>
  <si>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</si>
  <si>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</si>
  <si>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</si>
  <si>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</si>
  <si>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</si>
  <si>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</si>
  <si>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</si>
  <si>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</si>
  <si>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</si>
  <si>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</si>
  <si>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</si>
  <si>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</si>
  <si>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</si>
  <si>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</si>
  <si>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</si>
  <si>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</si>
  <si>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</si>
  <si>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</si>
  <si>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</si>
  <si>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</si>
  <si>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</si>
  <si>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</si>
  <si>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</si>
  <si>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</si>
  <si>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</si>
  <si>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</si>
  <si>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</si>
  <si>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</si>
  <si>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</si>
  <si>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</si>
  <si>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</si>
  <si>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</si>
  <si>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</si>
  <si>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</si>
  <si>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</si>
  <si>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</si>
  <si>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</si>
  <si>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</si>
  <si>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</si>
  <si>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</si>
  <si>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</si>
  <si>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</si>
  <si>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</si>
  <si>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</si>
  <si>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</si>
  <si>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</si>
  <si>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</si>
  <si>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</si>
  <si>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</si>
  <si>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</si>
  <si>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</si>
  <si>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</si>
  <si>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</si>
  <si>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</si>
  <si>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</si>
  <si>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</si>
  <si>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</si>
  <si>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</si>
  <si>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</si>
  <si>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</si>
  <si>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</si>
  <si>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</si>
  <si>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</si>
  <si>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</si>
  <si>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</si>
  <si>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</si>
  <si>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</si>
  <si>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</si>
  <si>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</si>
  <si>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</si>
  <si>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</si>
  <si>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</si>
  <si>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</si>
  <si>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</si>
  <si>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</si>
  <si>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</si>
  <si>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</si>
  <si>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</si>
  <si>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</si>
  <si>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</si>
  <si>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</si>
  <si>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</si>
  <si>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</si>
  <si>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</si>
  <si>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</si>
  <si>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</si>
  <si>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</si>
  <si>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</si>
  <si>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</si>
  <si>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</si>
  <si>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</si>
  <si>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</si>
  <si>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</si>
  <si>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</si>
  <si>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</si>
  <si>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</si>
  <si>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</si>
  <si>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</si>
  <si>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</si>
  <si>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</si>
  <si>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</si>
  <si>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</si>
  <si>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</si>
  <si>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</si>
  <si>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</si>
  <si>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</si>
  <si>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</si>
  <si>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</si>
  <si>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</si>
  <si>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</si>
  <si>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</si>
  <si>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</si>
  <si>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</si>
  <si>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</si>
  <si>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</si>
  <si>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</si>
  <si>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</si>
  <si>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</si>
  <si>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</si>
  <si>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</si>
  <si>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</si>
  <si>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</si>
  <si>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</si>
  <si>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</si>
  <si>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</si>
  <si>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</si>
  <si>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</si>
  <si>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</si>
  <si>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</si>
  <si>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</si>
  <si>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</si>
  <si>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</si>
  <si>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</si>
  <si>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</si>
  <si>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</si>
  <si>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</si>
  <si>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</si>
  <si>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</si>
  <si>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</si>
  <si>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</si>
  <si>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</si>
  <si>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</si>
  <si>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</si>
  <si>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</si>
  <si>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</si>
  <si>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</si>
  <si>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</si>
  <si>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</si>
  <si>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</si>
  <si>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</si>
  <si>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</si>
  <si>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</si>
  <si>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</si>
  <si>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</si>
  <si>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</si>
  <si>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</si>
  <si>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</si>
  <si>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</si>
  <si>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</si>
  <si>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</si>
  <si>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</si>
  <si>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</si>
  <si>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</si>
  <si>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</si>
  <si>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</si>
  <si>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</si>
  <si>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</si>
  <si>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</si>
  <si>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</si>
  <si>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</si>
  <si>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</si>
  <si>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</si>
  <si>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</si>
  <si>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</si>
  <si>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</si>
  <si>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</si>
  <si>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</si>
  <si>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</si>
  <si>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</si>
  <si>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</si>
  <si>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</si>
  <si>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</si>
  <si>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</si>
  <si>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</si>
  <si>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</si>
  <si>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</si>
  <si>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</si>
  <si>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</si>
  <si>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</si>
  <si>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</si>
  <si>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</si>
  <si>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</si>
  <si>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</si>
  <si>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</si>
  <si>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</si>
  <si>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</si>
  <si>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</si>
  <si>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</si>
  <si>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</si>
  <si>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</si>
  <si>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</si>
  <si>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</si>
  <si>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</si>
  <si>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</si>
  <si>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</si>
  <si>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</si>
  <si>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</si>
  <si>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</si>
  <si>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</si>
  <si>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</si>
  <si>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</si>
  <si>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</si>
  <si>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</si>
  <si>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</si>
  <si>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</si>
  <si>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</si>
  <si>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</si>
  <si>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</si>
  <si>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</si>
  <si>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</si>
  <si>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</si>
  <si>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</si>
  <si>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</si>
  <si>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</si>
  <si>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</si>
  <si>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</si>
  <si>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</si>
  <si>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</si>
  <si>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</si>
  <si>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</si>
  <si>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</si>
  <si>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</si>
  <si>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</si>
  <si>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</si>
  <si>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</si>
  <si>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</si>
  <si>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</si>
  <si>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</si>
  <si>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</si>
  <si>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</si>
  <si>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</si>
  <si>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</si>
  <si>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</si>
  <si>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</si>
  <si>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</si>
  <si>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</si>
  <si>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</si>
  <si>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</si>
  <si>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</si>
  <si>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</si>
  <si>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</si>
  <si>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</si>
  <si>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</si>
  <si>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</si>
  <si>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</si>
  <si>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</si>
  <si>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</si>
  <si>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</si>
  <si>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</si>
  <si>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</si>
  <si>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</si>
  <si>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</si>
  <si>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</si>
  <si>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</si>
  <si>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</si>
  <si>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</si>
  <si>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</si>
  <si>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</si>
  <si>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</si>
  <si>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</si>
  <si>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</si>
  <si>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</si>
  <si>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</si>
  <si>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</si>
  <si>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</si>
  <si>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</si>
  <si>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</si>
  <si>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</si>
  <si>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</si>
  <si>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</si>
  <si>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</si>
  <si>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</si>
  <si>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</si>
  <si>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</si>
  <si>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</si>
  <si>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</si>
  <si>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</si>
  <si>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</si>
  <si>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</si>
  <si>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</si>
  <si>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</si>
  <si>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</si>
  <si>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</si>
  <si>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</si>
  <si>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</si>
  <si>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</si>
  <si>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</si>
  <si>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</si>
  <si>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</si>
  <si>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</si>
  <si>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</si>
  <si>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</si>
  <si>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</si>
  <si>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</si>
  <si>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</si>
  <si>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</si>
  <si>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</si>
  <si>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</si>
  <si>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</si>
  <si>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</si>
  <si>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</si>
  <si>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</si>
  <si>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</si>
  <si>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</si>
  <si>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</si>
  <si>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</si>
  <si>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</si>
  <si>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</si>
  <si>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</si>
  <si>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</si>
  <si>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</si>
  <si>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</si>
  <si>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</si>
  <si>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</si>
  <si>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</si>
  <si>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</si>
  <si>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</si>
  <si>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</si>
  <si>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</si>
  <si>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</si>
  <si>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</si>
  <si>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</si>
  <si>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</si>
  <si>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</si>
  <si>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</si>
  <si>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</si>
  <si>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</si>
  <si>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</si>
  <si>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</si>
  <si>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</si>
  <si>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</si>
  <si>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</si>
  <si>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</si>
  <si>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</si>
  <si>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</si>
  <si>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</si>
  <si>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</si>
  <si>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</si>
  <si>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</si>
  <si>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</si>
  <si>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</si>
  <si>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</si>
  <si>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</si>
  <si>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</si>
  <si>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</si>
  <si>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</si>
  <si>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</si>
  <si>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</si>
  <si>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</si>
  <si>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</si>
  <si>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</si>
  <si>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</si>
  <si>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</si>
  <si>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</si>
  <si>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</si>
  <si>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</si>
  <si>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</si>
  <si>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</si>
  <si>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</si>
  <si>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</si>
  <si>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</si>
  <si>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</si>
  <si>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</si>
  <si>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</si>
  <si>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</si>
  <si>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</si>
  <si>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</si>
  <si>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</si>
  <si>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</si>
  <si>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</si>
  <si>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</si>
  <si>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</si>
  <si>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</si>
  <si>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</si>
  <si>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</si>
  <si>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</si>
  <si>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</si>
  <si>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</si>
  <si>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</si>
  <si>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</si>
  <si>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</si>
  <si>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</si>
  <si>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</si>
  <si>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</si>
  <si>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</si>
  <si>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</si>
  <si>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</si>
  <si>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</si>
  <si>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</si>
  <si>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</si>
  <si>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</si>
  <si>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</si>
  <si>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</si>
  <si>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</si>
  <si>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</si>
  <si>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</si>
  <si>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</si>
  <si>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</si>
  <si>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</si>
  <si>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</si>
  <si>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</si>
  <si>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</si>
  <si>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</si>
  <si>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</si>
  <si>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</si>
  <si>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</si>
  <si>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</si>
  <si>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</si>
  <si>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</si>
  <si>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</si>
  <si>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</si>
  <si>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</si>
  <si>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</si>
  <si>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</si>
  <si>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</si>
  <si>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</si>
  <si>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</si>
  <si>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</si>
  <si>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</si>
  <si>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</si>
  <si>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</si>
  <si>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</si>
  <si>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</si>
  <si>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</si>
  <si>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</si>
  <si>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</si>
  <si>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</si>
  <si>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</si>
  <si>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</si>
  <si>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</si>
  <si>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</si>
  <si>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</si>
  <si>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</si>
  <si>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</si>
  <si>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</si>
  <si>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</si>
  <si>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</si>
  <si>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</si>
  <si>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</si>
  <si>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</si>
  <si>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</si>
  <si>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</si>
  <si>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</si>
  <si>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</si>
  <si>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</si>
  <si>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</si>
  <si>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</si>
  <si>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</si>
  <si>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</si>
  <si>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</si>
  <si>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</si>
  <si>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</si>
  <si>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</si>
  <si>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</si>
  <si>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</si>
  <si>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</si>
  <si>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</si>
  <si>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</si>
  <si>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</si>
  <si>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</si>
  <si>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</si>
  <si>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</si>
  <si>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</si>
  <si>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</si>
  <si>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</si>
  <si>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</si>
  <si>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</si>
  <si>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</si>
  <si>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</si>
  <si>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</si>
  <si>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</si>
  <si>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</si>
  <si>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</si>
  <si>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</si>
  <si>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</si>
  <si>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</si>
  <si>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</si>
  <si>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</si>
  <si>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</si>
  <si>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</si>
  <si>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</si>
  <si>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</si>
  <si>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</si>
  <si>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</si>
  <si>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</si>
  <si>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</si>
  <si>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</si>
  <si>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</si>
  <si>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</si>
  <si>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</si>
  <si>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</si>
  <si>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</si>
  <si>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</si>
  <si>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</si>
  <si>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</si>
  <si>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</si>
  <si>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</si>
  <si>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</si>
  <si>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</si>
  <si>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</si>
  <si>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</si>
  <si>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</si>
  <si>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</si>
  <si>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</si>
  <si>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</si>
  <si>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</si>
  <si>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</si>
  <si>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</si>
  <si>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</si>
  <si>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</si>
  <si>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</si>
  <si>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</si>
  <si>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</si>
  <si>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</si>
  <si>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</si>
  <si>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</si>
  <si>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</si>
  <si>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</si>
  <si>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</si>
  <si>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</si>
  <si>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</si>
  <si>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</si>
  <si>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</si>
  <si>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</si>
  <si>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</si>
  <si>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</si>
  <si>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</si>
  <si>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</si>
  <si>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</si>
  <si>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</si>
  <si>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</si>
  <si>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</si>
  <si>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</si>
  <si>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</si>
  <si>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</si>
  <si>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</si>
  <si>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</si>
  <si>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</si>
  <si>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</si>
  <si>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</si>
  <si>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</si>
  <si>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</si>
  <si>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</si>
  <si>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</si>
  <si>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</si>
  <si>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</si>
  <si>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</si>
  <si>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</si>
  <si>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</si>
  <si>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</si>
  <si>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</si>
  <si>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</si>
  <si>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</si>
  <si>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</si>
  <si>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</si>
  <si>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</si>
  <si>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</si>
  <si>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</si>
  <si>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</si>
  <si>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</si>
  <si>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</si>
  <si>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</si>
  <si>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</si>
  <si>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</si>
  <si>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</si>
  <si>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</si>
  <si>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</si>
  <si>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</si>
  <si>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</si>
  <si>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</si>
  <si>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</si>
  <si>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</si>
  <si>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</si>
  <si>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</si>
  <si>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</si>
  <si>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</si>
  <si>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</si>
  <si>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</si>
  <si>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</si>
  <si>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</si>
  <si>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</si>
  <si>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</si>
  <si>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</si>
  <si>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</si>
  <si>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</si>
  <si>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</si>
  <si>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</si>
  <si>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</si>
  <si>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</si>
  <si>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</si>
  <si>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</si>
  <si>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</si>
  <si>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</si>
  <si>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</si>
  <si>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</si>
  <si>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</si>
  <si>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</si>
  <si>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</si>
  <si>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</si>
  <si>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</si>
  <si>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</si>
  <si>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</si>
  <si>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</si>
  <si>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</si>
  <si>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</si>
  <si>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</si>
  <si>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</si>
  <si>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</si>
  <si>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</si>
  <si>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</si>
  <si>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</si>
  <si>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</si>
  <si>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</si>
  <si>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</si>
  <si>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</si>
  <si>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</si>
  <si>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</si>
  <si>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</si>
  <si>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</si>
  <si>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</si>
  <si>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</si>
  <si>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</si>
  <si>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</si>
  <si>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</si>
  <si>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</si>
  <si>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</si>
  <si>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</si>
  <si>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</si>
  <si>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</si>
  <si>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</si>
  <si>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</si>
  <si>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</si>
  <si>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</si>
  <si>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</si>
  <si>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</si>
  <si>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</si>
  <si>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</si>
  <si>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</si>
  <si>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</si>
  <si>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</si>
  <si>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</si>
  <si>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</si>
  <si>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</si>
  <si>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</si>
  <si>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</si>
  <si>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</si>
  <si>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</si>
  <si>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</si>
  <si>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</si>
  <si>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</si>
  <si>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</si>
  <si>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</si>
  <si>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</si>
  <si>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</si>
  <si>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</si>
  <si>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</si>
  <si>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</si>
  <si>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</si>
  <si>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</si>
  <si>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</si>
  <si>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</si>
  <si>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</si>
  <si>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</si>
  <si>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</si>
  <si>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</si>
  <si>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</si>
  <si>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</si>
  <si>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</si>
  <si>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</si>
  <si>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</si>
  <si>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</si>
  <si>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</si>
  <si>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</si>
  <si>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</si>
  <si>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</si>
  <si>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</si>
  <si>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</si>
  <si>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</si>
  <si>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</si>
  <si>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</si>
  <si>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</si>
  <si>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</si>
  <si>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</si>
  <si>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</si>
  <si>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</si>
  <si>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</si>
  <si>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</si>
  <si>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</si>
  <si>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</si>
  <si>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</si>
  <si>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</si>
  <si>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</si>
  <si>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</si>
  <si>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</si>
  <si>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</si>
  <si>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</si>
  <si>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</si>
  <si>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</si>
  <si>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</si>
  <si>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</si>
  <si>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</si>
  <si>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</si>
  <si>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</si>
  <si>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</si>
  <si>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</si>
  <si>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</si>
  <si>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</si>
  <si>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</si>
  <si>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</si>
  <si>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</si>
  <si>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</si>
  <si>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</si>
  <si>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</si>
  <si>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</si>
  <si>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</si>
  <si>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</si>
  <si>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</si>
  <si>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</si>
  <si>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</si>
  <si>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</si>
  <si>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</si>
  <si>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</si>
  <si>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</si>
  <si>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</si>
  <si>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</si>
  <si>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</si>
  <si>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</si>
  <si>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</si>
  <si>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</si>
  <si>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</si>
  <si>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</si>
  <si>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</si>
  <si>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</si>
  <si>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</si>
  <si>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</si>
  <si>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</si>
  <si>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</si>
  <si>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</si>
  <si>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</si>
  <si>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</si>
  <si>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</si>
  <si>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</si>
  <si>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</si>
  <si>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</si>
  <si>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</si>
  <si>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</si>
  <si>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</si>
  <si>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</si>
  <si>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</si>
  <si>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</si>
  <si>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</si>
  <si>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</si>
  <si>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</si>
  <si>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</si>
  <si>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</si>
  <si>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</si>
  <si>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</si>
  <si>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</si>
  <si>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</si>
  <si>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</si>
  <si>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</si>
  <si>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</si>
  <si>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</si>
  <si>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</si>
  <si>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</si>
  <si>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</si>
  <si>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</si>
  <si>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</si>
  <si>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</si>
  <si>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</si>
  <si>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</si>
  <si>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</si>
  <si>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</si>
  <si>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</si>
  <si>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</si>
  <si>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</si>
  <si>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</si>
  <si>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</si>
  <si>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</si>
  <si>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</si>
  <si>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</si>
  <si>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</si>
  <si>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</si>
  <si>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</si>
  <si>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</si>
  <si>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</si>
  <si>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</si>
  <si>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</si>
  <si>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</si>
  <si>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</si>
  <si>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</si>
  <si>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</si>
  <si>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</si>
  <si>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</si>
  <si>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</si>
  <si>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</si>
  <si>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</si>
  <si>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</si>
  <si>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</si>
  <si>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</si>
  <si>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</si>
  <si>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</si>
  <si>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</si>
  <si>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</si>
  <si>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</si>
  <si>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</si>
  <si>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</si>
  <si>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</si>
  <si>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</si>
  <si>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</si>
  <si>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</si>
  <si>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</si>
  <si>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</si>
  <si>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</si>
  <si>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</si>
  <si>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</si>
  <si>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</si>
  <si>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</si>
  <si>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</si>
  <si>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</si>
  <si>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</si>
  <si>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</si>
  <si>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</si>
  <si>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</si>
  <si>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</si>
  <si>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</si>
  <si>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</si>
  <si>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</si>
  <si>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</si>
  <si>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</si>
  <si>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</si>
  <si>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</si>
  <si>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</si>
  <si>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</si>
  <si>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</si>
  <si>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</si>
  <si>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</si>
  <si>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</si>
  <si>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</si>
  <si>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</si>
  <si>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</si>
  <si>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</si>
  <si>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</si>
  <si>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</si>
  <si>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</si>
  <si>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</si>
  <si>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</si>
  <si>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</si>
  <si>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</si>
  <si>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</si>
  <si>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</si>
  <si>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</si>
  <si>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</si>
  <si>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</si>
  <si>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</si>
  <si>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</si>
  <si>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</si>
  <si>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</si>
  <si>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</si>
  <si>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</si>
  <si>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</si>
  <si>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</si>
  <si>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</si>
  <si>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</si>
  <si>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</si>
  <si>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</si>
  <si>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</si>
  <si>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</si>
  <si>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</si>
  <si>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</si>
  <si>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</si>
  <si>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</si>
  <si>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</si>
  <si>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</si>
  <si>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</si>
  <si>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</si>
  <si>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</si>
  <si>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</si>
  <si>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</si>
  <si>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</si>
  <si>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</si>
  <si>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</si>
  <si>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</si>
  <si>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</si>
  <si>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</si>
  <si>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</si>
  <si>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</si>
  <si>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</si>
  <si>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</si>
  <si>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</si>
  <si>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</si>
  <si>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</si>
  <si>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</si>
  <si>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</si>
  <si>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</si>
  <si>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</si>
  <si>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</si>
  <si>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</si>
  <si>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</si>
  <si>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</si>
  <si>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</si>
  <si>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</si>
  <si>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</si>
  <si>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</si>
  <si>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</si>
  <si>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</si>
  <si>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</si>
  <si>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</si>
  <si>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</si>
  <si>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</si>
  <si>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</si>
  <si>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</si>
  <si>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</si>
  <si>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</si>
  <si>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</si>
  <si>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</si>
  <si>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</si>
  <si>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</si>
  <si>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</si>
  <si>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</si>
  <si>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</si>
  <si>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</si>
  <si>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</si>
  <si>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</si>
  <si>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</si>
  <si>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</si>
  <si>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</si>
  <si>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</si>
  <si>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</si>
  <si>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</si>
  <si>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</si>
  <si>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</si>
  <si>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</si>
  <si>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</si>
  <si>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</si>
  <si>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</si>
  <si>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</si>
  <si>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</si>
  <si>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</si>
  <si>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</si>
  <si>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</si>
  <si>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</si>
  <si>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</si>
  <si>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</si>
  <si>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</si>
  <si>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</si>
  <si>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</si>
  <si>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</si>
  <si>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</si>
  <si>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</si>
  <si>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</si>
  <si>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</si>
  <si>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</si>
  <si>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</si>
  <si>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</si>
  <si>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</si>
  <si>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</si>
  <si>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</si>
  <si>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</si>
  <si>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</si>
  <si>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</si>
  <si>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</si>
  <si>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</si>
  <si>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</si>
  <si>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</si>
  <si>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</si>
  <si>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</si>
  <si>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</si>
  <si>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</si>
  <si>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</si>
  <si>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</si>
  <si>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</si>
  <si>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</si>
  <si>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</si>
  <si>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</si>
  <si>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</si>
  <si>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</si>
  <si>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</si>
  <si>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</si>
  <si>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</si>
  <si>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</si>
  <si>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</si>
  <si>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</si>
  <si>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</si>
  <si>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</si>
  <si>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</si>
  <si>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</si>
  <si>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</si>
  <si>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</si>
  <si>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</si>
  <si>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</si>
  <si>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</si>
  <si>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</si>
  <si>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</si>
  <si>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</si>
  <si>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</si>
  <si>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</si>
  <si>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</si>
  <si>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</si>
  <si>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</si>
  <si>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</si>
  <si>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</si>
  <si>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</si>
  <si>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</si>
  <si>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</si>
  <si>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</si>
  <si>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</si>
  <si>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</si>
  <si>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</si>
  <si>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</si>
  <si>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</si>
  <si>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</si>
  <si>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</si>
  <si>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</si>
  <si>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</si>
  <si>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</si>
  <si>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</si>
  <si>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</si>
  <si>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</si>
  <si>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</si>
  <si>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</si>
  <si>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</si>
  <si>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</si>
  <si>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</si>
  <si>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</si>
  <si>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</si>
  <si>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</si>
  <si>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</si>
  <si>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</si>
  <si>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</si>
  <si>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</si>
  <si>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</si>
  <si>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</si>
  <si>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</si>
  <si>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</si>
  <si>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</si>
  <si>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</si>
  <si>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</si>
  <si>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</si>
  <si>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</si>
  <si>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</si>
  <si>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</si>
  <si>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</si>
  <si>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</si>
  <si>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</si>
  <si>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</si>
  <si>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</si>
  <si>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</si>
  <si>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</si>
  <si>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</si>
  <si>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</si>
  <si>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</si>
  <si>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</si>
  <si>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</si>
  <si>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</si>
  <si>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</si>
  <si>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</si>
  <si>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</si>
  <si>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</si>
  <si>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</si>
  <si>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</si>
  <si>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</si>
  <si>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</si>
  <si>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</si>
  <si>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</si>
  <si>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</si>
  <si>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</si>
  <si>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</si>
  <si>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</si>
  <si>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</si>
  <si>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</si>
  <si>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</si>
  <si>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</si>
  <si>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</si>
  <si>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</si>
  <si>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</si>
  <si>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</si>
  <si>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</si>
  <si>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</si>
  <si>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</si>
  <si>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</si>
  <si>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</si>
  <si>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</si>
  <si>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</si>
  <si>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</si>
  <si>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</si>
  <si>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</si>
  <si>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</si>
  <si>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</si>
  <si>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</si>
  <si>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</si>
  <si>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</si>
  <si>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</si>
  <si>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</si>
  <si>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</si>
  <si>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</si>
  <si>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</si>
  <si>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</si>
  <si>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</si>
  <si>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</si>
  <si>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</si>
  <si>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</si>
  <si>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</si>
  <si>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</si>
  <si>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</si>
  <si>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</si>
  <si>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</si>
  <si>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</si>
  <si>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</si>
  <si>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</si>
  <si>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</si>
  <si>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</si>
  <si>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</si>
  <si>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</si>
  <si>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</si>
  <si>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</si>
  <si>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</si>
  <si>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</si>
  <si>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</si>
  <si>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</si>
  <si>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</si>
  <si>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</si>
  <si>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</si>
  <si>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</si>
  <si>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</si>
  <si>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</si>
  <si>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</si>
  <si>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</si>
  <si>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</si>
  <si>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</si>
  <si>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</si>
  <si>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</si>
  <si>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</si>
  <si>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</si>
  <si>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</si>
  <si>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</si>
  <si>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</si>
  <si>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</si>
  <si>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</si>
  <si>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</si>
  <si>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</si>
  <si>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</si>
  <si>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</si>
  <si>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</si>
  <si>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</si>
  <si>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</si>
  <si>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</si>
  <si>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</si>
  <si>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</si>
  <si>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</si>
  <si>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</si>
  <si>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</si>
  <si>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</si>
  <si>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</si>
  <si>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</si>
  <si>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</si>
  <si>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</si>
  <si>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</si>
  <si>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</si>
  <si>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</si>
  <si>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</si>
  <si>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</si>
  <si>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</si>
  <si>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</si>
  <si>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</si>
  <si>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</si>
  <si>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</si>
  <si>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</si>
  <si>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</si>
  <si>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</si>
  <si>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</si>
  <si>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</si>
  <si>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</si>
  <si>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</si>
  <si>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</si>
  <si>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</si>
  <si>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</si>
  <si>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</si>
  <si>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</si>
  <si>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</si>
  <si>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</si>
  <si>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</si>
  <si>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</si>
  <si>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</si>
  <si>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</si>
  <si>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</si>
  <si>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</si>
  <si>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</si>
  <si>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</si>
  <si>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</si>
  <si>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</si>
  <si>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</si>
  <si>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</si>
  <si>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</si>
  <si>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</si>
  <si>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</si>
  <si>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</si>
  <si>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</si>
  <si>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</si>
  <si>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</si>
  <si>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</si>
  <si>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</si>
  <si>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</si>
  <si>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</si>
  <si>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</si>
  <si>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</si>
  <si>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</si>
  <si>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</si>
  <si>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</si>
  <si>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</si>
  <si>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</si>
  <si>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</si>
  <si>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</si>
  <si>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</si>
  <si>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</si>
  <si>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</si>
  <si>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</si>
  <si>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</si>
  <si>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</si>
  <si>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</si>
  <si>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</si>
  <si>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</si>
  <si>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</si>
  <si>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</si>
  <si>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</si>
  <si>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</si>
  <si>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</si>
  <si>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</si>
  <si>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</si>
  <si>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</si>
  <si>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</si>
  <si>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</si>
  <si>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</si>
  <si>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</si>
  <si>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</si>
  <si>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</si>
  <si>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</si>
  <si>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</si>
  <si>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</si>
  <si>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</si>
  <si>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</si>
  <si>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</si>
  <si>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</si>
  <si>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</si>
  <si>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</si>
  <si>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</si>
  <si>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</si>
  <si>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</si>
  <si>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</si>
  <si>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</si>
  <si>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</si>
  <si>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</si>
  <si>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</si>
  <si>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</si>
  <si>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</si>
  <si>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</si>
  <si>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</si>
  <si>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</si>
  <si>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</si>
  <si>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</si>
  <si>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</si>
  <si>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</si>
  <si>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</si>
  <si>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</si>
  <si>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</si>
  <si>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</si>
  <si>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</si>
  <si>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</si>
  <si>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</si>
  <si>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</si>
  <si>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</si>
  <si>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</si>
  <si>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</si>
  <si>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</si>
  <si>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</si>
  <si>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</si>
  <si>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</si>
  <si>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</si>
  <si>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</si>
  <si>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</si>
  <si>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</si>
  <si>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</si>
  <si>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</si>
  <si>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</si>
  <si>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</si>
  <si>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</si>
  <si>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</si>
  <si>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</si>
  <si>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</si>
  <si>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</si>
  <si>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</si>
  <si>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</si>
  <si>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</si>
  <si>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</si>
  <si>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</si>
  <si>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</si>
  <si>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</si>
  <si>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</si>
  <si>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</si>
  <si>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</si>
  <si>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</si>
  <si>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</si>
  <si>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</si>
  <si>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</si>
  <si>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</si>
  <si>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</si>
  <si>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</si>
  <si>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</si>
  <si>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</si>
  <si>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</si>
  <si>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</si>
  <si>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</si>
  <si>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</si>
  <si>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</si>
  <si>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</si>
  <si>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</si>
  <si>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</si>
  <si>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</si>
  <si>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</si>
  <si>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</si>
  <si>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</si>
  <si>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</si>
  <si>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</si>
  <si>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</si>
  <si>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</si>
  <si>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</si>
  <si>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</si>
  <si>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</si>
  <si>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</si>
  <si>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</si>
  <si>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</si>
  <si>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</si>
  <si>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</si>
  <si>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</si>
  <si>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</si>
  <si>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</si>
  <si>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</si>
  <si>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</si>
  <si>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</si>
  <si>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</si>
  <si>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</si>
  <si>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</si>
  <si>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</si>
  <si>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</si>
  <si>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</si>
  <si>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</si>
  <si>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</si>
  <si>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</si>
  <si>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</si>
  <si>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</si>
  <si>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</si>
  <si>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</si>
  <si>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</si>
  <si>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</si>
  <si>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</si>
  <si>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</si>
  <si>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</si>
  <si>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</si>
  <si>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</si>
  <si>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</si>
  <si>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</si>
  <si>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</si>
  <si>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</si>
  <si>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</si>
  <si>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</si>
  <si>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</si>
  <si>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</si>
  <si>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</si>
  <si>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</si>
  <si>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</si>
  <si>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</si>
  <si>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</si>
  <si>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</si>
  <si>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</si>
  <si>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</si>
  <si>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</si>
  <si>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</si>
  <si>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</si>
  <si>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</si>
  <si>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</si>
  <si>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</si>
  <si>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</si>
  <si>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</si>
  <si>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</si>
  <si>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</si>
  <si>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</si>
  <si>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</si>
  <si>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</si>
  <si>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</si>
  <si>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</si>
  <si>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</si>
  <si>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</si>
  <si>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</si>
  <si>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</si>
  <si>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</si>
  <si>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</si>
  <si>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</si>
  <si>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</si>
  <si>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</si>
  <si>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</si>
  <si>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</si>
  <si>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</si>
  <si>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</si>
  <si>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</si>
  <si>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</si>
  <si>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</si>
  <si>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</si>
  <si>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</si>
  <si>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</si>
  <si>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</si>
  <si>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</si>
  <si>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</si>
  <si>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</si>
  <si>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</si>
  <si>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</si>
  <si>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</si>
  <si>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</si>
  <si>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</si>
  <si>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</si>
  <si>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</si>
  <si>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</si>
  <si>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</si>
  <si>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</si>
  <si>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</si>
  <si>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</si>
  <si>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</si>
  <si>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</si>
  <si>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</si>
  <si>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</si>
  <si>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</si>
  <si>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</si>
  <si>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</si>
  <si>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</si>
  <si>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</si>
  <si>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</si>
  <si>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</si>
  <si>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</si>
  <si>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</si>
  <si>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</si>
  <si>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</si>
  <si>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</si>
  <si>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</si>
  <si>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</si>
  <si>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</si>
  <si>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</si>
  <si>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</si>
  <si>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</si>
  <si>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</si>
  <si>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</si>
  <si>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</si>
  <si>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</si>
  <si>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</si>
  <si>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</si>
  <si>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</si>
  <si>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</si>
  <si>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</si>
  <si>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</si>
  <si>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</si>
  <si>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</si>
  <si>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</si>
  <si>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</si>
  <si>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</si>
  <si>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</si>
  <si>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</si>
  <si>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</si>
  <si>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</si>
  <si>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</si>
  <si>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</si>
  <si>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</si>
  <si>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</si>
  <si>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</si>
  <si>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</si>
  <si>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</si>
  <si>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</si>
  <si>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</si>
  <si>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</si>
  <si>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</si>
  <si>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</si>
  <si>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</si>
  <si>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</si>
  <si>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</si>
  <si>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</si>
  <si>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</si>
  <si>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</si>
  <si>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</si>
  <si>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</si>
  <si>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</si>
  <si>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</si>
  <si>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</si>
  <si>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</si>
  <si>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</si>
  <si>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</si>
  <si>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</si>
  <si>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</si>
  <si>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</si>
  <si>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</si>
  <si>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</si>
  <si>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</si>
  <si>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</si>
  <si>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</si>
  <si>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</si>
  <si>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</si>
  <si>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</si>
  <si>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</si>
  <si>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</si>
  <si>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</si>
  <si>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</si>
  <si>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</si>
  <si>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</si>
  <si>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</si>
  <si>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</si>
  <si>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</si>
  <si>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</si>
  <si>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</si>
  <si>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</si>
  <si>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</si>
  <si>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</si>
  <si>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</si>
  <si>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</si>
  <si>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</si>
  <si>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</si>
  <si>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</si>
  <si>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</si>
  <si>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</si>
  <si>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</si>
  <si>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</si>
  <si>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</si>
  <si>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</si>
  <si>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</si>
  <si>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</si>
  <si>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</si>
  <si>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</si>
  <si>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</si>
  <si>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</si>
  <si>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</si>
  <si>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</si>
  <si>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</si>
  <si>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</si>
  <si>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</si>
  <si>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</si>
  <si>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</si>
  <si>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</si>
  <si>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</si>
  <si>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</si>
  <si>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</si>
  <si>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</si>
  <si>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</si>
  <si>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</si>
  <si>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</si>
  <si>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</si>
  <si>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</si>
  <si>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</si>
  <si>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</si>
  <si>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</si>
  <si>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</si>
  <si>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</si>
  <si>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</si>
  <si>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</si>
  <si>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</si>
  <si>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</si>
  <si>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</si>
  <si>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</si>
  <si>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</si>
  <si>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</si>
  <si>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</si>
  <si>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</si>
  <si>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</si>
  <si>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</si>
  <si>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</si>
  <si>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</si>
  <si>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</si>
  <si>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</si>
  <si>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</si>
  <si>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</si>
  <si>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</si>
  <si>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</si>
  <si>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</si>
  <si>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</si>
  <si>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</si>
  <si>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</si>
  <si>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</si>
  <si>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</si>
  <si>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</si>
  <si>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</si>
  <si>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</si>
  <si>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</si>
  <si>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</si>
  <si>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</si>
  <si>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</si>
  <si>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</si>
  <si>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</si>
  <si>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</si>
  <si>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</si>
  <si>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</si>
  <si>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</si>
  <si>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</si>
  <si>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</si>
  <si>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</si>
  <si>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</si>
  <si>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</si>
  <si>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</si>
  <si>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</si>
  <si>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</si>
  <si>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</si>
  <si>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</si>
  <si>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</si>
  <si>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</si>
  <si>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</si>
  <si>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</si>
  <si>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</si>
  <si>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</si>
  <si>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</si>
  <si>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</si>
  <si>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</si>
  <si>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</si>
  <si>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</si>
  <si>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</si>
  <si>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</si>
  <si>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</si>
  <si>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</si>
  <si>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</si>
  <si>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</si>
  <si>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</si>
  <si>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</si>
  <si>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</si>
  <si>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</si>
  <si>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</si>
  <si>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</si>
  <si>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</si>
  <si>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</si>
  <si>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</si>
  <si>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</si>
  <si>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</si>
  <si>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</si>
  <si>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</si>
  <si>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</si>
  <si>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</si>
  <si>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</si>
  <si>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</si>
  <si>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</si>
  <si>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</si>
  <si>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</si>
  <si>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</si>
  <si>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</si>
  <si>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</si>
  <si>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</si>
  <si>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</si>
  <si>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</si>
  <si>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</si>
  <si>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</si>
  <si>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</si>
  <si>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</si>
  <si>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</si>
  <si>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</si>
  <si>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</si>
  <si>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</si>
  <si>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</si>
  <si>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</si>
  <si>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</si>
  <si>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</si>
  <si>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</si>
  <si>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</si>
  <si>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</si>
  <si>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</si>
  <si>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</si>
  <si>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</si>
  <si>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</si>
  <si>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</si>
  <si>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</si>
  <si>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</si>
  <si>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</si>
  <si>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</si>
  <si>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</si>
  <si>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</si>
  <si>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</si>
  <si>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</si>
  <si>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</si>
  <si>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</si>
  <si>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</si>
  <si>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</si>
  <si>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</si>
  <si>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</si>
  <si>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</si>
  <si>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</si>
  <si>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</si>
  <si>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</si>
  <si>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</si>
  <si>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</si>
  <si>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</si>
  <si>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</si>
  <si>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</si>
  <si>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</si>
  <si>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</si>
  <si>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</si>
  <si>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</si>
  <si>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</si>
  <si>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</si>
  <si>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</si>
  <si>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</si>
  <si>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</si>
  <si>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</si>
  <si>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</si>
  <si>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</si>
  <si>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</si>
  <si>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</si>
  <si>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</si>
  <si>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</si>
  <si>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</si>
  <si>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</si>
  <si>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</si>
  <si>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</si>
  <si>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</si>
  <si>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</si>
  <si>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</si>
  <si>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</si>
  <si>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</si>
  <si>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</si>
  <si>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</si>
  <si>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</si>
  <si>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</si>
  <si>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</si>
  <si>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</si>
  <si>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</si>
  <si>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</si>
  <si>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</si>
  <si>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</si>
  <si>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</si>
  <si>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</si>
  <si>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</si>
  <si>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</si>
  <si>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</si>
  <si>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</si>
  <si>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</si>
  <si>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</si>
  <si>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</si>
  <si>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</si>
  <si>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</si>
  <si>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</si>
  <si>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</si>
  <si>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</si>
  <si>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</si>
  <si>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</si>
  <si>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</si>
  <si>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</si>
  <si>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</si>
  <si>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</si>
  <si>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</si>
  <si>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</si>
  <si>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</si>
  <si>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</si>
  <si>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</si>
  <si>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</si>
  <si>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</si>
  <si>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</si>
  <si>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</si>
  <si>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</si>
  <si>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</si>
  <si>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</si>
  <si>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</si>
  <si>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</si>
  <si>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</si>
  <si>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</si>
  <si>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</si>
  <si>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</si>
  <si>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</si>
  <si>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</si>
  <si>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</si>
  <si>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</si>
  <si>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</si>
  <si>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</si>
  <si>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</si>
  <si>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</si>
  <si>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</si>
  <si>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</si>
  <si>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</si>
  <si>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</si>
  <si>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</si>
  <si>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</si>
  <si>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</si>
  <si>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</si>
  <si>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</si>
  <si>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</si>
  <si>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</si>
  <si>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</si>
  <si>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</si>
  <si>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</si>
  <si>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</si>
  <si>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</si>
  <si>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</si>
  <si>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</si>
  <si>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</si>
  <si>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</si>
  <si>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</si>
  <si>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</si>
  <si>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</si>
  <si>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</si>
  <si>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</si>
  <si>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</si>
  <si>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</si>
  <si>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</si>
  <si>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</si>
  <si>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</si>
  <si>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</si>
  <si>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</si>
  <si>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</si>
  <si>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</si>
  <si>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</si>
  <si>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</si>
  <si>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</si>
  <si>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</si>
  <si>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</si>
  <si>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</si>
  <si>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</si>
  <si>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</si>
  <si>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</si>
  <si>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</si>
  <si>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</si>
  <si>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</si>
  <si>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</si>
  <si>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</si>
  <si>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</si>
  <si>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</si>
  <si>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</si>
  <si>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</si>
  <si>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</si>
  <si>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</si>
  <si>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</si>
  <si>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</si>
  <si>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</si>
  <si>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</si>
  <si>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</si>
  <si>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</si>
  <si>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</si>
  <si>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</si>
  <si>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</si>
  <si>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</si>
  <si>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</si>
  <si>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</si>
  <si>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</si>
  <si>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</si>
  <si>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</si>
  <si>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</si>
  <si>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</si>
  <si>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</si>
  <si>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</si>
  <si>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</si>
  <si>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</si>
  <si>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</si>
  <si>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</si>
  <si>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</si>
  <si>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</si>
  <si>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</si>
  <si>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</si>
  <si>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</si>
  <si>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</si>
  <si>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</si>
  <si>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</si>
  <si>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</si>
  <si>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</si>
  <si>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</si>
  <si>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</si>
  <si>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</si>
  <si>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</si>
  <si>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</si>
  <si>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</si>
  <si>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</si>
  <si>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</si>
  <si>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</si>
  <si>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</si>
  <si>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t>
  </si>
  <si>
    <t xml:space="preserve"> PCM-20250215-00000830 </t>
  </si>
  <si>
    <t>LTE site still down and  site located in aramco area access issue need special permission</t>
  </si>
  <si>
    <t xml:space="preserve">PCM-20251108-00000817 </t>
  </si>
  <si>
    <t>LTE sector flapping due to rectifier module issue and under arranging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</si>
  <si>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</si>
  <si>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</si>
  <si>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</si>
  <si>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</si>
  <si>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</si>
  <si>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</si>
  <si>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</si>
  <si>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</si>
  <si>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</si>
  <si>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</si>
  <si>
    <t>TT-20251108-00363 / no PCM</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</si>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</sst>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306.82766909721977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45969.776095023146</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45969.776095023146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45969.776095023146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45969.776095023146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45969.776095023146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45969.776095023146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45969.776095023146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45969.776095023146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45969.776095023146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45969.776095023146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45969.776095023146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45969.776095023146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45969.776095023146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45969.776095023146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45969.776095023146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45969.776095023146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45969.776095023146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45969.776095023146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45969.776095023146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45969.776095023146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45969.776095023146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45969.776095023146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45969.776095023146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45969.776095023146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45969.776095023146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45969.776095023146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45969.776095023146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45969.776095023146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45969.776095023146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45969.776095023146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45969.776095023146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45969.776095023146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45969.776095023146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45969.776095023146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45969.776095023146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45969.776095023146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45969.776095023146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45969.776095023146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45969.776095023146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45969.776095023146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45969.776095023146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45969.776095023146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45969.776095023146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45969.776095023146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45969.776095023146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45969.776095023146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45969.776095023146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45969.776095023146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45969.776095023146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45969.776095023146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45969.776095023146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45969.776095023146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45969.776095023146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45969.776095023146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45969.776095023146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45969.776095023146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45969.776095023146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45969.776095023146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45969.776095023146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45969.776095023146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45969.776095023146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45969.776095023146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45969.776095023146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45969.776095023146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45969.776095023146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45969.776095023146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45969.776095023146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4715066-ADF3-4A3D-8EC2-B95726D2217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144.77625706018443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45969.776095023146</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45969.776095023146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45969.776095023146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45969.776095023146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45969.776095023146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45969.776095023146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45969.776095023146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45969.776095023146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45969.776095023146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45969.776095023146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45969.776095023146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45969.776095023146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45969.776095023146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45969.776095023146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45969.776095023146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45969.776095023146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45969.776095023146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45969.776095023146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45969.776095023146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45969.776095023146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45969.776095023146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45969.776095023146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45969.776095023146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45969.776095023146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45969.776095023146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45969.776095023146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45969.776095023146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45969.776095023146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45969.776095023146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45969.776095023146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45969.776095023146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45969.776095023146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45969.776095023146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45969.776095023146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45969.776095023146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45969.776095023146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45969.776095023146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45969.776095023146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45969.776095023146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45969.776095023146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45969.776095023146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45969.776095023146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45969.776095023146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45969.776095023146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45969.776095023146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45969.776095023146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45969.776095023146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45969.776095023146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45969.776095023146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45969.776095023146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45969.776095023146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45969.776095023146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45969.776095023146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45969.776095023146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45969.776095023146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45969.776095023146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45969.776095023146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45969.776095023146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45969.776095023146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45969.776095023146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45969.776095023146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45969.776095023146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45969.776095023146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45969.776095023146</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45969.776095023146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45969.776095023146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45969.776095023146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45969.776095023146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45969.776095023146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45969.776095023146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45969.776095023146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45969.776095023146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45969.776095023146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45969.776095023146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45969.776095023146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45969.776095023146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45969.776095023146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45969.776095023146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45969.776095023146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45969.776095023146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45969.776095023146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45969.776095023146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45969.776095023146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45969.776095023146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45969.776095023146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45969.776095023146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45969.776095023146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45969.776095023146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45969.776095023146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45969.776095023146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45969.776095023146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45969.776095023146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45969.776095023146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45969.776095023146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45969.776095023146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45969.776095023146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45969.776095023146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45969.776095023146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45969.776095023146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45969.776095023146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45969.776095023146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45969.776095023146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45969.776095023146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45969.776095023146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45969.776095023146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45969.776095023146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45969.776095023146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45969.776095023146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45969.776095023146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45969.776095023146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45969.776095023146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45969.776095023146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45969.776095023146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45969.776095023146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45969.776095023146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45969.776095023146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45969.776095023146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45969.776095023146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45969.776095023146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45969.776095023146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45969.776095023146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45969.776095023146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45969.776095023146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45969.776095023146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45969.776095023146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45969.776095023146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45969.776095023146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45969.776095023146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45969.776095023146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45969.776095023146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45969.776095023146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45969.776095023146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45969.776095023146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45969.776095023146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45969.776095023146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45969.776095023146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45969.776095023146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45969.776095023146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45969.776095023146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45969.776095023146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45969.776095023146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45969.776095023146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45969.776095023146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45969.776095023146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45969.776095023146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45969.776095023146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45969.776095023146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45969.776095023146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45969.776095023146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45969.776095023146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45969.776095023146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45969.776095023146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45969.776095023146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45969.776095023146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45969.776095023146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45969.776095023146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45969.776095023146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45969.776095023146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45969.776095023146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45969.776095023146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45969.776095023146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45969.776095023146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45969.776095023146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45969.776095023146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45969.776095023146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45969.776095023146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45969.776095023146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45969.776095023146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45969.776095023146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45969.776095023146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45969.776095023146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45969.776095023146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45969.776095023146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45969.776095023146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45969.776095023146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45969.776095023146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45969.776095023146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45969.776095023146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45969.776095023146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45969.776095023146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45969.776095023146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45969.776095023146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45969.776095023146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45969.776095023146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45969.776095023146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45969.776095023146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45969.776095023146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45969.776095023146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45969.776095023146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45969.776095023146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45969.776095023146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45969.776095023146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45969.776095023146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45969.776095023146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45969.776095023146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45969.776095023146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45969.776095023146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45969.776095023146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45969.776095023146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45969.776095023146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45969.776095023146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45969.776095023146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45969.776095023146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45969.776095023146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45969.776095023146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45969.776095023146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45969.776095023146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45969.776095023146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45969.776095023146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45969.776095023146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45969.776095023146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45969.776095023146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45969.776095023146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45969.776095023146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45969.776095023146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45969.776095023146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45969.776095023146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45969.776095023146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45969.776095023146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45969.776095023146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45969.776095023146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45969.776095023146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45969.776095023146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45969.776095023146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45969.776095023146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45969.776095023146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45969.776095023146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45969.776095023146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45969.776095023146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45969.776095023146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45969.776095023146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45969.776095023146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45969.776095023146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45969.776095023146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45969.776095023146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45969.776095023146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45969.776095023146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45969.776095023146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45969.776095023146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45969.776095023146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45969.776095023146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45969.776095023146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45969.776095023146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45969.776095023146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45969.776095023146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45969.776095023146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45969.776095023146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45969.776095023146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45969.776095023146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45969.776095023146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45969.776095023146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45969.776095023146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45969.776095023146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45969.776095023146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45969.776095023146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45969.776095023146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45969.776095023146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45969.776095023146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45969.776095023146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45969.776095023146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45969.776095023146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45969.776095023146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45969.776095023146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45969.776095023146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45969.776095023146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45969.776095023146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45969.776095023146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45969.776095023146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45969.776095023146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45969.776095023146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45969.776095023146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45969.776095023146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45969.776095023146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45969.776095023146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45969.776095023146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45969.776095023146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45969.776095023146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45969.776095023146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45969.776095023146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45969.776095023146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45969.776095023146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45969.776095023146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45969.776095023146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45969.776095023146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45969.776095023146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45969.776095023146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45969.776095023146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45969.776095023146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45969.776095023146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45969.776095023146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45969.776095023146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45969.776095023146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45969.776095023146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45969.776095023146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45969.776095023146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45969.776095023146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45969.776095023146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45969.776095023146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45969.776095023146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45969.776095023146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45969.776095023146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45969.776095023146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45969.776095023146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45969.776095023146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45969.776095023146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45969.776095023146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45969.776095023146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45969.776095023146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45969.776095023146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45969.776095023146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45969.776095023146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45969.776095023146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45969.776095023146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45969.776095023146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45969.776095023146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45969.776095023146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45969.776095023146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45969.776095023146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45969.776095023146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45969.776095023146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45969.776095023146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45969.776095023146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45969.776095023146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45969.776095023146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45969.776095023146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45969.776095023146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45969.776095023146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45969.776095023146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45969.776095023146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45969.776095023146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45969.776095023146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45969.776095023146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45969.776095023146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45969.776095023146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45969.776095023146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45969.776095023146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45969.776095023146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45969.776095023146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45969.776095023146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45969.776095023146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45969.776095023146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45969.776095023146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45969.776095023146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45969.776095023146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45969.776095023146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45969.776095023146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45969.776095023146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45969.776095023146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45969.776095023146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45969.776095023146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45969.776095023146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45969.776095023146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45969.776095023146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45969.776095023146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45969.776095023146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45969.776095023146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45969.776095023146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45969.776095023146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45969.776095023146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45969.776095023146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45969.776095023146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45969.776095023146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45969.776095023146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45969.776095023146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45969.776095023146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45969.776095023146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45969.776095023146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45969.776095023146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45969.776095023146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45969.776095023146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45969.776095023146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45969.776095023146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45969.776095023146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45969.776095023146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45969.776095023146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45969.776095023146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45969.776095023146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45969.776095023146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45969.776095023146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45969.776095023146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45969.776095023146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45969.776095023146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45969.776095023146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45969.776095023146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45969.776095023146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45969.776095023146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45969.776095023146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45969.776095023146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45969.776095023146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45969.776095023146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45969.776095023146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45969.776095023146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45969.776095023146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45969.776095023146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45969.776095023146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45969.776095023146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45969.776095023146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45969.776095023146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45969.776095023146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45969.776095023146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45969.776095023146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45969.776095023146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45969.776095023146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45969.776095023146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45969.776095023146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45969.776095023146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45969.776095023146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45969.776095023146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45969.776095023146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45969.776095023146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45969.776095023146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45969.776095023146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45969.776095023146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45969.776095023146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45969.776095023146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45969.776095023146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45969.776095023146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45969.776095023146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45969.776095023146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45969.776095023146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45969.776095023146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45969.776095023146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45969.776095023146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45969.776095023146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45969.776095023146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45969.776095023146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45969.776095023146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45969.776095023146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45969.776095023146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45969.776095023146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45969.776095023146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45969.776095023146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45969.776095023146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45969.776095023146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45969.776095023146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45969.776095023146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45969.776095023146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45969.776095023146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45969.776095023146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45969.776095023146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45969.776095023146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45969.776095023146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45969.776095023146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45969.776095023146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45969.776095023146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45969.776095023146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45969.776095023146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45969.776095023146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45969.776095023146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45969.776095023146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45969.776095023146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45969.776095023146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45969.776095023146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45969.776095023146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45969.776095023146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45969.776095023146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45969.776095023146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45969.776095023146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45969.776095023146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45969.776095023146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45969.776095023146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45969.776095023146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45969.776095023146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45969.776095023146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45969.776095023146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45969.776095023146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45969.776095023146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45969.776095023146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45969.776095023146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45969.776095023146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45969.776095023146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45969.776095023146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45969.776095023146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45969.776095023146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45969.776095023146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45969.776095023146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45969.776095023146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45969.776095023146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45969.776095023146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45969.776095023146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45969.776095023146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45969.776095023146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45969.776095023146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45969.776095023146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45969.776095023146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45969.776095023146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45969.776095023146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45969.776095023146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45969.776095023146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45969.776095023146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45969.776095023146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45969.776095023146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45969.776095023146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45969.776095023146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45969.776095023146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45969.776095023146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45969.776095023146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45969.776095023146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45969.776095023146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45969.776095023146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45969.776095023146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45969.776095023146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45969.776095023146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45969.776095023146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45969.776095023146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45969.776095023146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45969.776095023146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45969.776095023146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45969.776095023146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45969.776095023146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45969.776095023146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45969.776095023146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45969.776095023146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45969.776095023146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45969.776095023146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45969.776095023146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45969.776095023146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45969.776095023146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45969.776095023146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45969.776095023146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45969.776095023146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45969.776095023146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45969.776095023146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45969.776095023146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45969.776095023146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45969.776095023146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45969.776095023146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45969.776095023146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45969.776095023146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45969.776095023146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45969.776095023146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45969.776095023146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45969.776095023146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45969.776095023146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45969.776095023146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45969.776095023146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45969.776095023146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45969.776095023146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45969.776095023146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45969.776095023146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45969.776095023146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45969.776095023146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45969.776095023146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45969.776095023146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45969.776095023146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45969.776095023146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45969.776095023146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45969.776095023146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45969.776095023146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45969.776095023146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45969.776095023146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45969.776095023146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45969.776095023146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45969.776095023146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45969.776095023146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45969.776095023146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45969.776095023146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45969.776095023146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45969.776095023146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45969.776095023146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45969.776095023146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45969.776095023146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45969.776095023146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45969.776095023146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45969.776095023146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45969.776095023146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45969.776095023146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45969.776095023146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45969.776095023146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45969.776095023146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45969.776095023146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45969.776095023146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45969.776095023146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45969.776095023146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45969.776095023146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45969.776095023146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45969.776095023146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45969.776095023146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45969.776095023146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45969.776095023146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45969.776095023146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45969.776095023146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45969.776095023146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45969.776095023146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45969.776095023146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45969.776095023146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45969.776095023146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45969.776095023146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45969.776095023146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45969.776095023146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45969.776095023146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45969.776095023146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45969.776095023146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45969.776095023146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45969.776095023146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45969.776095023146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45969.776095023146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45969.776095023146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45969.776095023146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45969.776095023146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45969.776095023146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45969.776095023146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45969.776095023146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45969.776095023146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45969.776095023146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45969.776095023146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45969.776095023146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45969.776095023146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45969.776095023146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45969.776095023146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45969.776095023146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45969.776095023146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45969.776095023146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45969.776095023146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45969.776095023146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45969.776095023146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45969.776095023146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45969.776095023146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45969.776095023146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45969.776095023146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45969.776095023146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45969.776095023146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45969.776095023146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45969.776095023146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45969.776095023146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45969.776095023146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45969.776095023146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45969.776095023146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45969.776095023146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45969.776095023146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45969.776095023146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45969.776095023146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45969.776095023146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45969.776095023146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45969.776095023146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45969.776095023146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45969.776095023146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45969.776095023146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45969.776095023146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45969.776095023146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45969.776095023146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45969.776095023146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45969.776095023146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45969.776095023146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45969.776095023146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45969.776095023146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45969.776095023146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45969.776095023146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45969.776095023146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45969.776095023146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45969.776095023146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45969.776095023146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45969.776095023146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45969.776095023146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45969.776095023146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45969.776095023146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45969.776095023146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45969.776095023146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45969.776095023146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45969.776095023146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45969.776095023146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45969.776095023146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45969.776095023146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45969.776095023146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45969.776095023146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45969.776095023146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45969.776095023146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45969.776095023146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45969.776095023146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45969.776095023146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45969.776095023146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45969.776095023146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45969.776095023146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45969.776095023146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45969.776095023146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45969.776095023146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45969.776095023146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45969.776095023146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45969.776095023146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45969.776095023146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45969.776095023146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45969.776095023146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45969.776095023146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45969.776095023146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45969.776095023146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45969.776095023146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45969.776095023146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45969.776095023146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45969.776095023146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45969.776095023146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45969.776095023146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45969.776095023146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45969.776095023146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45969.776095023146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45969.776095023146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45969.776095023146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45969.776095023146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45969.776095023146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45969.776095023146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45969.776095023146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45969.776095023146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45969.776095023146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45969.776095023146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45969.776095023146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45969.776095023146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45969.776095023146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45969.776095023146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45969.776095023146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45969.776095023146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45969.776095023146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45969.776095023146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45969.776095023146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45969.776095023146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45969.776095023146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45969.776095023146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45969.776095023146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45969.776095023146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45969.776095023146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45969.776095023146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45969.776095023146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45969.776095023146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45969.776095023146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45969.776095023146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45969.776095023146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45969.776095023146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45969.776095023146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45969.776095023146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45969.776095023146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45969.776095023146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45969.776095023146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45969.776095023146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45969.776095023146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45969.776095023146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45969.776095023146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45969.776095023146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45969.776095023146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45969.776095023146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45969.776095023146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45969.776095023146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45969.776095023146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45969.776095023146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45969.776095023146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45969.776095023146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45969.776095023146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45969.776095023146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45969.776095023146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45969.776095023146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45969.776095023146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45969.776095023146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45969.776095023146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45969.776095023146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45969.776095023146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45969.776095023146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45969.776095023146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45969.776095023146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45969.776095023146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45969.776095023146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45969.776095023146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45969.776095023146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45969.776095023146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45969.776095023146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45969.776095023146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45969.776095023146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45969.776095023146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45969.776095023146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45969.776095023146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45969.776095023146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45969.776095023146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45969.776095023146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45969.776095023146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45969.776095023146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45969.776095023146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45969.776095023146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45969.776095023146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45969.776095023146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45969.776095023146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45969.776095023146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45969.776095023146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45969.776095023146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45969.776095023146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45969.776095023146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45969.776095023146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45969.776095023146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45969.776095023146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45969.776095023146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45969.776095023146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45969.776095023146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45969.776095023146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45969.776095023146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45969.776095023146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45969.776095023146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45969.776095023146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45969.776095023146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45969.776095023146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45969.776095023146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45969.776095023146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45969.776095023146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45969.776095023146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45969.776095023146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45969.776095023146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45969.776095023146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45969.776095023146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45969.776095023146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45969.776095023146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45969.776095023146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45969.776095023146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45969.776095023146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45969.776095023146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45969.776095023146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45969.776095023146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45969.776095023146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45969.776095023146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45969.776095023146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45969.776095023146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45969.776095023146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45969.776095023146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45969.776095023146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45969.776095023146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45969.776095023146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45969.776095023146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45969.776095023146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45969.776095023146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45969.776095023146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45969.776095023146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45969.776095023146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45969.776095023146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45969.776095023146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45969.776095023146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45969.776095023146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45969.776095023146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45969.776095023146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45969.776095023146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45969.776095023146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45969.776095023146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45969.776095023146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45969.776095023146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45969.776095023146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45969.776095023146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45969.776095023146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45969.776095023146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45969.776095023146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45969.776095023146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45969.776095023146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45969.776095023146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45969.776095023146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45969.776095023146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45969.776095023146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45969.776095023146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45969.776095023146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45969.776095023146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45969.776095023146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45969.776095023146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45969.776095023146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45969.776095023146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45969.776095023146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45969.776095023146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45969.776095023146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45969.776095023146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45969.776095023146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45969.776095023146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45969.776095023146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45969.776095023146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45969.776095023146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45969.776095023146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45969.776095023146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45969.776095023146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45969.776095023146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45969.776095023146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45969.776095023146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45969.776095023146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45969.776095023146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45969.776095023146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45969.776095023146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45969.776095023146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45969.776095023146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45969.776095023146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45969.776095023146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45969.776095023146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45969.776095023146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45969.776095023146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45969.776095023146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45969.776095023146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45969.776095023146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45969.776095023146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45969.776095023146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45969.776095023146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45969.776095023146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45969.776095023146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45969.776095023146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45969.776095023146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45969.776095023146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45969.776095023146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45969.776095023146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45969.776095023146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45969.776095023146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45969.776095023146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45969.776095023146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45969.776095023146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45969.776095023146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45969.776095023146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45969.776095023146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45969.776095023146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45969.776095023146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45969.776095023146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45969.776095023146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45969.776095023146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45969.776095023146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45969.776095023146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45969.776095023146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45969.776095023146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45969.776095023146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45969.776095023146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45969.776095023146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45969.776095023146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45969.776095023146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45969.776095023146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45969.776095023146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45969.776095023146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45969.776095023146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45969.776095023146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45969.776095023146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45969.776095023146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45969.776095023146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45969.776095023146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45969.776095023146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45969.776095023146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45969.776095023146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45969.776095023146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45969.776095023146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45969.776095023146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45969.776095023146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45969.776095023146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45969.776095023146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45969.776095023146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45969.776095023146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45969.776095023146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45969.776095023146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45969.776095023146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45969.776095023146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45969.776095023146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45969.776095023146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45969.776095023146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45969.776095023146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45969.776095023146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45969.776095023146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45969.776095023146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45969.776095023146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45969.776095023146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45969.776095023146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45969.776095023146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45969.776095023146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45969.776095023146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45969.776095023146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45969.776095023146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45969.776095023146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45969.776095023146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45969.776095023146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45969.776095023146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45969.776095023146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45969.776095023146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45969.776095023146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45969.776095023146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45969.776095023146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45969.776095023146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45969.776095023146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45969.776095023146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45969.776095023146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45969.776095023146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45969.776095023146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45969.776095023146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45969.776095023146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45969.776095023146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45969.776095023146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45969.776095023146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45969.776095023146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45969.776095023146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45969.776095023146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45969.776095023146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45969.776095023146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45969.776095023146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45969.776095023146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45969.776095023146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45969.776095023146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45969.776095023146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45969.776095023146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45969.776095023146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45969.776095023146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45969.776095023146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45969.776095023146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45969.776095023146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45969.776095023146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45969.776095023146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45969.776095023146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45969.776095023146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45969.776095023146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45969.776095023146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45969.776095023146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45969.776095023146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45969.776095023146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45969.776095023146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45969.776095023146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45969.776095023146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45969.776095023146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45969.776095023146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45969.776095023146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45969.776095023146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45969.776095023146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45969.776095023146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45969.776095023146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45969.776095023146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45969.776095023146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45969.776095023146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45969.776095023146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45969.776095023146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45969.776095023146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45969.776095023146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45969.776095023146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45969.776095023146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45969.776095023146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45969.776095023146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45969.776095023146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45969.776095023146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45969.776095023146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45969.776095023146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45969.776095023146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45969.776095023146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45969.776095023146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45969.776095023146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45969.776095023146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45969.776095023146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45969.776095023146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45969.776095023146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45969.776095023146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45969.776095023146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45969.776095023146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45969.776095023146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45969.776095023146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45969.776095023146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45969.776095023146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45969.776095023146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45969.776095023146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45969.776095023146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45969.776095023146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45969.776095023146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45969.776095023146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45969.776095023146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45969.776095023146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45969.776095023146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45969.776095023146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45969.776095023146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45969.776095023146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45969.776095023146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45969.776095023146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45969.776095023146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45969.776095023146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45969.776095023146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45969.776095023146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45969.776095023146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45969.776095023146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45969.776095023146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45969.776095023146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45969.776095023146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45969.776095023146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45969.776095023146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45969.776095023146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45969.776095023146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45969.776095023146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45969.776095023146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45969.776095023146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45969.776095023146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45969.776095023146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45969.776095023146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45969.776095023146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45969.776095023146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45969.776095023146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45969.776095023146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45969.776095023146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45969.776095023146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45969.776095023146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45969.776095023146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45969.776095023146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45969.776095023146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45969.776095023146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45969.776095023146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45969.776095023146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45969.776095023146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45969.776095023146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45969.776095023146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45969.776095023146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45969.776095023146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45969.776095023146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45969.776095023146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45969.776095023146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45969.776095023146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45969.776095023146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45969.776095023146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45969.776095023146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45969.776095023146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45969.776095023146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45969.776095023146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45969.776095023146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45969.776095023146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45969.776095023146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45969.776095023146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45969.776095023146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45969.776095023146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45969.776095023146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45969.776095023146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45969.776095023146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45969.776095023146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45969.776095023146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45969.776095023146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45969.776095023146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45969.776095023146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45969.776095023146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6" ca="1" si="0">IFERROR(NOW()-F2,"")</f>
        <v>266.29537743054971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36067</v>
      </c>
      <c r="E3" s="95" t="s">
        <v>39021</v>
      </c>
      <c r="F3" s="96">
        <v>45969.461099537039</v>
      </c>
      <c r="G3" s="136">
        <f t="shared" ca="1" si="0"/>
        <v>0.31499548610736383</v>
      </c>
      <c r="H3" s="96">
        <v>45969.764120370368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0"/>
        <v>45969.776095023146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45969.776095023146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45969.776095023146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45969.776095023146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45969.776095023146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45969.776095023146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45969.776095023146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45969.776095023146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45969.776095023146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45969.776095023146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45969.776095023146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45969.776095023146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45969.776095023146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ref="G17:G48" ca="1" si="1">IFERROR(NOW()-F17,"")</f>
        <v>45969.776095023146</v>
      </c>
      <c r="H17" s="96"/>
      <c r="I17" s="135" t="str">
        <f>IFERROR(VLOOKUP(D17,DB!A:F,6,0),"")</f>
        <v/>
      </c>
      <c r="J17" s="135" t="str">
        <f>IFERROR(VLOOKUP(D17,DB!A:G,7,0),"")</f>
        <v/>
      </c>
      <c r="K17" s="98"/>
      <c r="L17" s="92" t="str">
        <f>IFERROR(VLOOKUP(D17,DB!A:I,9,0),"")</f>
        <v/>
      </c>
    </row>
    <row r="18" spans="1:12" ht="15" customHeight="1">
      <c r="A18" s="135"/>
      <c r="B18" s="135"/>
      <c r="C18" s="94"/>
      <c r="D18" s="92"/>
      <c r="E18" s="95"/>
      <c r="F18" s="96"/>
      <c r="G18" s="136"/>
      <c r="H18" s="96"/>
      <c r="I18" s="135"/>
      <c r="J18" s="135"/>
      <c r="K18" s="98"/>
      <c r="L18" s="92"/>
    </row>
    <row r="19" spans="1:12" ht="15" customHeight="1">
      <c r="A19" s="135"/>
      <c r="B19" s="135"/>
      <c r="C19" s="94"/>
      <c r="D19" s="92"/>
      <c r="E19" s="95"/>
      <c r="F19" s="96"/>
      <c r="G19" s="136"/>
      <c r="H19" s="96"/>
      <c r="I19" s="135"/>
      <c r="J19" s="135"/>
      <c r="K19" s="98"/>
      <c r="L19" s="92"/>
    </row>
    <row r="20" spans="1:12" ht="15" customHeight="1">
      <c r="A20" s="135"/>
      <c r="B20" s="135" t="str">
        <f>IFERROR(VLOOKUP(D20,DB!A:K,11,0),"")</f>
        <v/>
      </c>
      <c r="C20" s="94"/>
      <c r="D20" s="92"/>
      <c r="E20" s="95"/>
      <c r="F20" s="96"/>
      <c r="G20" s="136">
        <f t="shared" ca="1" si="1"/>
        <v>45969.776095023146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45969.776095023146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45969.776095023146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45969.776095023146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45969.776095023146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45969.776095023146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45969.776095023146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45969.776095023146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45969.776095023146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45969.776095023146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45969.776095023146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45969.776095023146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45969.776095023146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45969.776095023146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45969.776095023146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45969.776095023146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45969.776095023146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45969.776095023146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45969.776095023146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45969.776095023146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45969.776095023146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45969.776095023146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45969.776095023146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45969.776095023146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45969.776095023146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45969.776095023146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45969.776095023146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45969.776095023146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45969.776095023146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ref="G49:G80" ca="1" si="2">IFERROR(NOW()-F49,"")</f>
        <v>45969.776095023146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45969.776095023146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45969.776095023146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45969.776095023146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45969.776095023146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45969.776095023146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45969.776095023146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45969.776095023146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45969.776095023146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45969.776095023146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45969.776095023146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45969.776095023146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45969.776095023146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45969.776095023146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45969.776095023146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45969.776095023146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45969.776095023146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45969.776095023146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45969.776095023146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45969.776095023146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45969.776095023146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45969.776095023146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45969.776095023146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45969.776095023146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45969.776095023146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45969.776095023146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45969.776095023146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45969.776095023146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45969.776095023146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45969.776095023146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45969.776095023146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45969.776095023146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ref="G81:G112" ca="1" si="3">IFERROR(NOW()-F81,"")</f>
        <v>45969.776095023146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45969.776095023146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45969.776095023146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45969.776095023146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45969.776095023146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45969.776095023146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45969.776095023146</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77.944034837957588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43.587217708329263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21.114983912033495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45969.776095023146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45969.776095023146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45969.776095023146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45969.776095023146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45969.776095023146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45969.776095023146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45969.776095023146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45969.776095023146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45969.776095023146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45969.776095023146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45969.776095023146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45969.776095023146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45969.776095023146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45969.776095023146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45969.776095023146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45969.776095023146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45969.776095023146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45969.776095023146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45969.776095023146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45969.776095023146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45969.776095023146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45969.776095023146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45969.776095023146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45969.776095023146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45969.776095023146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45969.776095023146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45969.776095023146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45969.776095023146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45969.776095023146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45969.776095023146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45969.776095023146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45969.776095023146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45969.776095023146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45969.776095023146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45969.776095023146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45969.776095023146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45969.776095023146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45969.776095023146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45969.776095023146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45969.776095023146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45969.776095023146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45969.776095023146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45969.776095023146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45969.776095023146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45969.776095023146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45969.776095023146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45969.776095023146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45969.776095023146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45969.776095023146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45969.776095023146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45969.776095023146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45969.776095023146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45969.776095023146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45969.776095023146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45969.776095023146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45969.776095023146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45969.776095023146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45969.776095023146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45969.776095023146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45969.776095023146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45969.776095023146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45969.776095023146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45969.776095023146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45969.776095023146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45969.776095023146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45969.776095023146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45969.776095023146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45969.776095023146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45969.776095023146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45969.776095023146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45969.776095023146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45969.776095023146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45969.776095023146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45969.776095023146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45969.776095023146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45969.776095023146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45969.776095023146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45969.776095023146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45969.776095023146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45969.776095023146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45969.776095023146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45969.776095023146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45969.776095023146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45969.776095023146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45969.776095023146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45969.776095023146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45969.776095023146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45969.776095023146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45969.776095023146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45969.776095023146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45969.776095023146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45969.776095023146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45969.776095023146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45969.776095023146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45969.776095023146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45969.776095023146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45969.776095023146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45969.776095023146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45969.776095023146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45969.776095023146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45969.776095023146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45969.776095023146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45969.776095023146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45969.776095023146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45969.776095023146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45969.776095023146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45969.776095023146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45969.776095023146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45969.776095023146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45969.776095023146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45969.776095023146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45969.776095023146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45969.776095023146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45969.776095023146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45969.776095023146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45969.776095023146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45969.776095023146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45969.776095023146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45969.776095023146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45969.776095023146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45969.776095023146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45969.776095023146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45969.776095023146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45969.776095023146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45969.776095023146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45969.776095023146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45969.776095023146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45969.776095023146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45969.776095023146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45969.776095023146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45969.776095023146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45969.776095023146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45969.776095023146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45969.776095023146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45969.776095023146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45969.776095023146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45969.776095023146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45969.776095023146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45969.776095023146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45969.776095023146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45969.776095023146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45969.776095023146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45969.776095023146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45969.776095023146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45969.776095023146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45969.776095023146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45969.776095023146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45969.776095023146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45969.776095023146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45969.776095023146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45969.776095023146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45969.776095023146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45969.776095023146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45969.776095023146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45969.776095023146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45969.776095023146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45969.776095023146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45969.776095023146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45969.776095023146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45969.776095023146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45969.776095023146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45969.776095023146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45969.776095023146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45969.776095023146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45969.776095023146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45969.776095023146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45969.776095023146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45969.776095023146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45969.776095023146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45969.776095023146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45969.776095023146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45969.776095023146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45969.776095023146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45969.776095023146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45969.776095023146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45969.776095023146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45969.776095023146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45969.776095023146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45969.776095023146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45969.776095023146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45969.776095023146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45969.776095023146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45969.776095023146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45969.776095023146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45969.776095023146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45969.776095023146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45969.776095023146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45969.776095023146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45969.776095023146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45969.776095023146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45969.776095023146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45969.776095023146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45969.776095023146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45969.776095023146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45969.776095023146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45969.776095023146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45969.776095023146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45969.776095023146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45969.776095023146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45969.776095023146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45969.776095023146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45969.776095023146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45969.776095023146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45969.776095023146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45969.776095023146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45969.776095023146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45969.776095023146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45969.776095023146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45969.776095023146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45969.776095023146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45969.776095023146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45969.776095023146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45969.776095023146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45969.776095023146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45969.776095023146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45969.776095023146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45969.776095023146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45969.776095023146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45969.776095023146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45969.776095023146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45969.776095023146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45969.776095023146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45969.776095023146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45969.776095023146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45969.776095023146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45969.776095023146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45969.776095023146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45969.776095023146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45969.776095023146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45969.776095023146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45969.776095023146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45969.776095023146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45969.776095023146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45969.776095023146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45969.776095023146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45969.776095023146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45969.776095023146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45969.776095023146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45969.776095023146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45969.776095023146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45969.776095023146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45969.776095023146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45969.776095023146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45969.776095023146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45969.776095023146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45969.776095023146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45969.776095023146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45969.776095023146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45969.776095023146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45969.776095023146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45969.776095023146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45969.776095023146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45969.776095023146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45969.776095023146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45969.776095023146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45969.776095023146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45969.776095023146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45969.776095023146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45969.776095023146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45969.776095023146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45969.776095023146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45969.776095023146</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35165</v>
      </c>
      <c r="E2" s="124"/>
      <c r="F2" s="144"/>
      <c r="G2" s="105">
        <f t="shared" ref="G2:G7" ca="1" si="0">IFERROR(NOW()-F2,"-")</f>
        <v>45969.776095023146</v>
      </c>
      <c r="H2" s="144">
        <v>45969.679212962961</v>
      </c>
      <c r="I2" s="142" t="str">
        <f>IFERROR(VLOOKUP(D2,DB!A:F,6,0),"")</f>
        <v>SCECO</v>
      </c>
      <c r="J2" s="142" t="str">
        <f>IFERROR(VLOOKUP(D2,DB!A:G,7,0),"")</f>
        <v>Vandalized</v>
      </c>
      <c r="K2" s="146" t="s">
        <v>39122</v>
      </c>
      <c r="L2" s="147" t="str">
        <f>IFERROR(VLOOKUP(D2,DB!A:I,9,0),"")</f>
        <v>Latis</v>
      </c>
    </row>
    <row r="3" spans="1:16382" ht="31.5" customHeight="1">
      <c r="A3" s="141" t="s">
        <v>39123</v>
      </c>
      <c r="B3" s="142" t="str">
        <f>IFERROR(VLOOKUP(D3,DB!A:K,11,0),"")</f>
        <v>R6</v>
      </c>
      <c r="C3" s="143">
        <v>1</v>
      </c>
      <c r="D3" s="145" t="s">
        <v>37476</v>
      </c>
      <c r="E3" s="124"/>
      <c r="F3" s="144"/>
      <c r="G3" s="105">
        <f t="shared" ca="1" si="0"/>
        <v>45969.776095023146</v>
      </c>
      <c r="H3" s="144">
        <v>45969.683680555558</v>
      </c>
      <c r="I3" s="142" t="str">
        <f>IFERROR(VLOOKUP(D3,DB!A:F,6,0),"")</f>
        <v>Generator-SG</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45969.776095023146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45969.776095023146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45969.776095023146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45969.776095023146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45969.776095023146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45969.776095023146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45969.776095023146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45969.776095023146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45969.776095023146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45969.776095023146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45969.776095023146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45969.776095023146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45969.776095023146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45969.776095023146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45969.776095023146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45969.776095023146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45969.776095023146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45969.776095023146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45969.776095023146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45969.776095023146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45969.776095023146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45969.776095023146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45969.776095023146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45969.776095023146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45969.776095023146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45969.776095023146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45969.776095023146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45969.776095023146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45969.776095023146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45969.776095023146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45969.776095023146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45969.776095023146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45969.776095023146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45969.776095023146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45969.776095023146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45969.776095023146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45969.776095023146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45969.776095023146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45969.776095023146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45969.776095023146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45969.776095023146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45969.776095023146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45969.776095023146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45969.776095023146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45969.776095023146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45969.776095023146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45969.776095023146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45969.776095023146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45969.776095023146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45969.776095023146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45969.776095023146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45969.776095023146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45969.776095023146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45969.776095023146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45969.776095023146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45969.776095023146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45969.776095023146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45969.776095023146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45969.776095023146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45969.776095023146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45969.776095023146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45969.776095023146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45969.776095023146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45969.776095023146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45969.776095023146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45969.776095023146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45969.776095023146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45969.776095023146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45969.776095023146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45969.776095023146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45969.776095023146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45969.776095023146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45969.776095023146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45969.776095023146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45969.776095023146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45969.776095023146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45969.776095023146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45969.776095023146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45969.776095023146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45969.776095023146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45969.776095023146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45969.776095023146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45969.776095023146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45969.776095023146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45969.776095023146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45969.776095023146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45969.776095023146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45969.776095023146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45969.776095023146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45969.776095023146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45969.776095023146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45969.776095023146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45969.776095023146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45969.776095023146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45969.776095023146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45969.776095023146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45969.776095023146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45969.776095023146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45969.776095023146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45969.776095023146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45969.776095023146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45969.776095023146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45969.776095023146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45969.776095023146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45969.776095023146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45969.776095023146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45969.776095023146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45969.776095023146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45969.776095023146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45969.776095023146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45969.776095023146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45969.776095023146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45969.776095023146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45969.776095023146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45969.776095023146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45969.776095023146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45969.776095023146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45969.776095023146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45969.776095023146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45969.776095023146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45969.776095023146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45969.776095023146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45969.776095023146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45969.776095023146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45969.776095023146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45969.776095023146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45969.776095023146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45969.776095023146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45969.776095023146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45969.776095023146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45969.776095023146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45969.776095023146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45969.776095023146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45969.776095023146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45969.776095023146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45969.776095023146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45969.776095023146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45969.776095023146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45969.776095023146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45969.776095023146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45969.776095023146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45969.776095023146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45969.776095023146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45969.776095023146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45969.776095023146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45969.776095023146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45969.776095023146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45969.776095023146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45969.776095023146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45969.776095023146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45969.776095023146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45969.776095023146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45969.776095023146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45969.776095023146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45969.776095023146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45969.776095023146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45969.776095023146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45969.776095023146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45969.776095023146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45969.776095023146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45969.776095023146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45969.776095023146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45969.776095023146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45969.776095023146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45969.776095023146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45969.776095023146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45969.776095023146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45969.776095023146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45969.776095023146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45969.776095023146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45969.776095023146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45969.776095023146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45969.776095023146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45969.776095023146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45969.776095023146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45969.776095023146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45969.776095023146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45969.776095023146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45969.776095023146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45969.776095023146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45969.776095023146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45969.776095023146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45969.776095023146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45969.776095023146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45969.776095023146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45969.776095023146</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2025-11-08T15:39:39Z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